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O88" i="1"/>
  <c r="O89"/>
  <c r="N84"/>
  <c r="J84"/>
  <c r="F84"/>
  <c r="N82"/>
  <c r="J82"/>
  <c r="F82"/>
  <c r="N81"/>
  <c r="J81"/>
  <c r="F81"/>
  <c r="N80"/>
  <c r="J80"/>
  <c r="F80"/>
  <c r="N73"/>
  <c r="N72"/>
  <c r="J72"/>
  <c r="F72"/>
  <c r="N71"/>
  <c r="J71"/>
  <c r="F71"/>
  <c r="N70"/>
  <c r="J70"/>
  <c r="F70"/>
  <c r="N69"/>
  <c r="J69"/>
  <c r="F69"/>
  <c r="N58"/>
  <c r="J58"/>
  <c r="F58"/>
  <c r="N57"/>
  <c r="J57"/>
  <c r="F57"/>
  <c r="N56"/>
  <c r="J56"/>
  <c r="F56"/>
  <c r="N45"/>
  <c r="J45"/>
  <c r="F45"/>
  <c r="N44"/>
  <c r="J44"/>
  <c r="F44"/>
  <c r="N40"/>
  <c r="J40"/>
  <c r="F40"/>
  <c r="N37"/>
  <c r="J37"/>
  <c r="F37"/>
  <c r="N36"/>
  <c r="J36"/>
  <c r="F36"/>
  <c r="N33"/>
  <c r="J33"/>
  <c r="F33"/>
  <c r="N32"/>
  <c r="J32"/>
  <c r="F32"/>
  <c r="N31"/>
  <c r="J31"/>
  <c r="F31"/>
  <c r="N28"/>
  <c r="J28"/>
  <c r="F28"/>
  <c r="N27"/>
  <c r="J27"/>
  <c r="F27"/>
  <c r="N26"/>
  <c r="J26"/>
  <c r="F26"/>
  <c r="N25"/>
  <c r="J25"/>
  <c r="F25"/>
  <c r="N24"/>
  <c r="J24"/>
  <c r="F24"/>
  <c r="N21"/>
  <c r="J21"/>
  <c r="F21"/>
  <c r="N20"/>
  <c r="J20"/>
  <c r="F20"/>
  <c r="F19"/>
  <c r="N18"/>
  <c r="J18"/>
  <c r="F18"/>
  <c r="N17"/>
  <c r="J17"/>
  <c r="F17"/>
  <c r="N16"/>
  <c r="J16"/>
  <c r="F16"/>
  <c r="N15"/>
  <c r="J15"/>
  <c r="F15"/>
  <c r="N12"/>
  <c r="J12"/>
  <c r="F12"/>
  <c r="N11"/>
  <c r="J11"/>
  <c r="F11"/>
  <c r="N10"/>
  <c r="J10"/>
  <c r="F10"/>
  <c r="N9"/>
  <c r="J9"/>
  <c r="F9"/>
  <c r="N8"/>
  <c r="J8"/>
  <c r="F8"/>
  <c r="J34"/>
  <c r="N38"/>
  <c r="J22"/>
  <c r="J29"/>
  <c r="N83"/>
  <c r="F13"/>
  <c r="N22"/>
  <c r="F34"/>
  <c r="J38"/>
  <c r="F38"/>
  <c r="F41"/>
  <c r="F83"/>
  <c r="J13"/>
  <c r="F22"/>
  <c r="N29"/>
  <c r="J41"/>
  <c r="J83"/>
  <c r="N13"/>
  <c r="F29"/>
  <c r="N34"/>
  <c r="N41"/>
  <c r="F85"/>
  <c r="J85"/>
  <c r="N85"/>
</calcChain>
</file>

<file path=xl/sharedStrings.xml><?xml version="1.0" encoding="utf-8"?>
<sst xmlns="http://schemas.openxmlformats.org/spreadsheetml/2006/main" count="125" uniqueCount="113">
  <si>
    <t>1.Содержание помещений общего пользования</t>
  </si>
  <si>
    <t>объем</t>
  </si>
  <si>
    <t>кол-в в месяц</t>
  </si>
  <si>
    <t>цена</t>
  </si>
  <si>
    <t>сумма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</si>
  <si>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</si>
  <si>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</si>
  <si>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</si>
  <si>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</si>
  <si>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</si>
  <si>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</si>
  <si>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</si>
  <si>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</si>
  <si>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</si>
  <si>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</si>
  <si>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</si>
  <si>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</si>
  <si>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</si>
  <si>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</si>
  <si>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</si>
  <si>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</si>
  <si>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</si>
  <si>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</si>
  <si>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</si>
  <si>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</si>
  <si>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</si>
  <si>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</si>
  <si>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Посыпка пешеходных дорожек и проездов противогололедными материалами 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</si>
  <si>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</si>
  <si>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</si>
  <si>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</si>
  <si>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</si>
  <si>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</si>
  <si>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</si>
  <si>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</si>
  <si>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</si>
  <si>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</si>
  <si>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</si>
  <si>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</si>
  <si>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</si>
  <si>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</si>
  <si>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</si>
  <si>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</si>
  <si>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</si>
  <si>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</si>
  <si>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</si>
  <si>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</si>
  <si>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</si>
  <si>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</si>
  <si>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</si>
  <si>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</si>
  <si>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</si>
  <si>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</si>
  <si>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</si>
  <si>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</si>
  <si>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</si>
  <si>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>Текущий ремонт электрооборудования (непредвиденные работы)</t>
  </si>
  <si>
    <t>смена энергосберегающего патрона 2п</t>
  </si>
  <si>
    <t>смена настенного патрона Е 27 на лестничном марше</t>
  </si>
  <si>
    <t>восстановление схемы освещения входов в подъезды(1,2 пп):</t>
  </si>
  <si>
    <t>установка патронов настенных E 27</t>
  </si>
  <si>
    <t>устройство кабеля АВВГ 2*2,5</t>
  </si>
  <si>
    <t>установка выключателя 1-клавишного</t>
  </si>
  <si>
    <t>установка светильников наружного освещения (фасад дома):</t>
  </si>
  <si>
    <t>устройство кабеля АВВГ Т2*2,25 с укрепелнием на полосу Лоскутова - 0,5мп</t>
  </si>
  <si>
    <t>устройство 1кл.выключателя</t>
  </si>
  <si>
    <t>устройство прожектора светодиодного ОНЛАЙТ 30Вт</t>
  </si>
  <si>
    <t>стоимость работы автокрана</t>
  </si>
  <si>
    <t>Текущий ремонт систем водоснабжения и водоотведения (непредвиденные работы)</t>
  </si>
  <si>
    <t>защита изоляции труб отопления в тамбуре лентопилом</t>
  </si>
  <si>
    <t>устранение засора, стояка,коллектора, выпуска канализационного колодца</t>
  </si>
  <si>
    <t>ремонт в узле ввода ГВС:</t>
  </si>
  <si>
    <t>смена крана шарового Ду 20 мм</t>
  </si>
  <si>
    <t>смена вентиля бронзового Ду 15 мм</t>
  </si>
  <si>
    <t>смена участка трубы ВГП Ду  40*3,5</t>
  </si>
  <si>
    <t>кран стальной под приварку Ду 40 AguaLINE</t>
  </si>
  <si>
    <t>сварочные работы</t>
  </si>
  <si>
    <t>смена крана шарового Ду 25 мм</t>
  </si>
  <si>
    <t>устранение засора стояка, выпуска, канализ.колодца, коллектора-  стояк кв.1</t>
  </si>
  <si>
    <t>Текущий ремонт конструктивных элементов (непредвиденные работы)</t>
  </si>
  <si>
    <t>смена стекла</t>
  </si>
  <si>
    <t>смена пружины-1п</t>
  </si>
  <si>
    <t>удаление сосулей с кровли (без ТВ)</t>
  </si>
  <si>
    <t>изготовление каркаса для обрамления крылец уголком L 50 1 и 2 под</t>
  </si>
  <si>
    <t>ремон  досок объявлений с заменой листа оцинкованного 400*300(0,12м2) и  установкой</t>
  </si>
  <si>
    <t>укрепление створки слухового окна на саморезы и закрытие на шпингалеты</t>
  </si>
  <si>
    <t>установка скобянных изделий на тамбурные двери (1,2 пп):</t>
  </si>
  <si>
    <t>установка шарнира</t>
  </si>
  <si>
    <t>установка пружин</t>
  </si>
  <si>
    <t>установка дверной ручки</t>
  </si>
  <si>
    <t>пробивка деревянного дощатого пола в подъездах 1 и 2 этажей (1 и 2 пп)</t>
  </si>
  <si>
    <t>удаление сосулек с кровли</t>
  </si>
  <si>
    <t xml:space="preserve">     Итого сумма затрат по дому</t>
  </si>
  <si>
    <t>по управлению и обслуживанию</t>
  </si>
  <si>
    <t>МКД по ул.Гоголя 2а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</si>
  <si>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</si>
  <si>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</si>
  <si>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</si>
  <si>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</si>
  <si>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Отчет за 2019 г </t>
  </si>
  <si>
    <t xml:space="preserve"> 2.2</t>
  </si>
  <si>
    <t xml:space="preserve"> 2.3</t>
  </si>
  <si>
    <t xml:space="preserve"> 3.1</t>
  </si>
  <si>
    <t xml:space="preserve"> 6. Поверка и обсл.коллект.приборов учета</t>
  </si>
  <si>
    <t xml:space="preserve"> 6.1</t>
  </si>
  <si>
    <t xml:space="preserve">                                    Итого по п.6</t>
  </si>
  <si>
    <t>7.Текущий ремонт (непредвиденные работы)</t>
  </si>
  <si>
    <t xml:space="preserve"> 7.1</t>
  </si>
  <si>
    <t xml:space="preserve"> 7.2</t>
  </si>
  <si>
    <t xml:space="preserve"> 7.3</t>
  </si>
  <si>
    <t xml:space="preserve">                                    Итого по п.7</t>
  </si>
  <si>
    <t>8. Управление многоквартирным домом</t>
  </si>
  <si>
    <t>Результат на 01.01.2019 ("+"- экономия, "-" -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</si>
</sst>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/>
    <xf numFmtId="0" fontId="4" fillId="0" borderId="0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2" fontId="4" fillId="0" borderId="1" xfId="0" applyNumberFormat="1" applyFont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16" fontId="4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Border="1"/>
    <xf numFmtId="0" fontId="4" fillId="0" borderId="0" xfId="0" applyFont="1"/>
    <xf numFmtId="0" fontId="3" fillId="0" borderId="1" xfId="0" applyFont="1" applyFill="1" applyBorder="1"/>
    <xf numFmtId="0" fontId="4" fillId="0" borderId="1" xfId="0" applyFont="1" applyBorder="1"/>
    <xf numFmtId="0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0" fontId="4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/>
    </xf>
    <xf numFmtId="0" fontId="6" fillId="0" borderId="1" xfId="1" applyFont="1" applyBorder="1"/>
    <xf numFmtId="2" fontId="5" fillId="0" borderId="1" xfId="2" applyNumberFormat="1" applyFont="1" applyFill="1" applyBorder="1" applyAlignme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/>
    <xf numFmtId="2" fontId="3" fillId="0" borderId="1" xfId="2" applyNumberFormat="1" applyFont="1" applyFill="1" applyBorder="1" applyAlignment="1"/>
    <xf numFmtId="2" fontId="5" fillId="0" borderId="1" xfId="2" applyNumberFormat="1" applyFont="1" applyBorder="1" applyAlignment="1"/>
    <xf numFmtId="0" fontId="3" fillId="0" borderId="1" xfId="1" applyFont="1" applyBorder="1"/>
    <xf numFmtId="2" fontId="4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8" fillId="0" borderId="1" xfId="0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6" fillId="0" borderId="1" xfId="1" applyNumberFormat="1" applyFont="1" applyBorder="1"/>
    <xf numFmtId="0" fontId="4" fillId="0" borderId="1" xfId="0" applyFont="1" applyFill="1" applyBorder="1" applyAlignment="1">
      <alignment vertical="center"/>
    </xf>
    <xf numFmtId="2" fontId="4" fillId="0" borderId="1" xfId="1" applyNumberFormat="1" applyFont="1" applyBorder="1"/>
    <xf numFmtId="0" fontId="4" fillId="0" borderId="1" xfId="0" applyFont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8" fillId="0" borderId="1" xfId="0" applyFont="1" applyBorder="1"/>
    <xf numFmtId="0" fontId="3" fillId="0" borderId="1" xfId="0" applyFont="1" applyBorder="1"/>
    <xf numFmtId="0" fontId="9" fillId="0" borderId="0" xfId="0" applyNumberFormat="1" applyFont="1" applyBorder="1" applyAlignment="1"/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workbookViewId="0">
      <selection activeCell="B5" sqref="B5"/>
    </sheetView>
  </sheetViews>
  <sheetFormatPr defaultColWidth="9.109375" defaultRowHeight="13.8"/>
  <cols>
    <col min="1" max="1" width="4.5546875" style="6" customWidth="1"/>
    <col min="2" max="2" width="76.5546875" style="6" customWidth="1"/>
    <col min="3" max="3" width="7.6640625" style="27" hidden="1" customWidth="1"/>
    <col min="4" max="4" width="6.6640625" style="27" hidden="1" customWidth="1"/>
    <col min="5" max="5" width="9.109375" style="27" hidden="1" customWidth="1"/>
    <col min="6" max="6" width="9.33203125" style="27" hidden="1" customWidth="1"/>
    <col min="7" max="8" width="6.6640625" style="27" hidden="1" customWidth="1"/>
    <col min="9" max="9" width="7" style="27" hidden="1" customWidth="1"/>
    <col min="10" max="14" width="6.6640625" style="27" hidden="1" customWidth="1"/>
    <col min="15" max="15" width="19.5546875" style="27" customWidth="1"/>
    <col min="16" max="208" width="9.109375" style="6" customWidth="1"/>
    <col min="209" max="209" width="4.5546875" style="6" customWidth="1"/>
    <col min="210" max="210" width="64.5546875" style="6" customWidth="1"/>
    <col min="211" max="211" width="8.44140625" style="6" customWidth="1"/>
    <col min="212" max="212" width="7.33203125" style="6" customWidth="1"/>
    <col min="213" max="213" width="8.109375" style="6" customWidth="1"/>
    <col min="214" max="214" width="6.88671875" style="6" customWidth="1"/>
    <col min="215" max="215" width="9" style="6" customWidth="1"/>
    <col min="216" max="216" width="10.88671875" style="6" customWidth="1"/>
    <col min="217" max="228" width="0" style="6" hidden="1" customWidth="1"/>
    <col min="229" max="16384" width="9.109375" style="6"/>
  </cols>
  <sheetData>
    <row r="1" spans="1:15" s="1" customFormat="1">
      <c r="A1" s="54" t="s">
        <v>99</v>
      </c>
      <c r="B1" s="54"/>
    </row>
    <row r="2" spans="1:15" s="1" customFormat="1">
      <c r="A2" s="54" t="s">
        <v>93</v>
      </c>
      <c r="B2" s="54"/>
    </row>
    <row r="3" spans="1:15" s="1" customFormat="1">
      <c r="A3" s="54" t="s">
        <v>94</v>
      </c>
      <c r="B3" s="54"/>
    </row>
    <row r="4" spans="1:15" s="1" customFormat="1">
      <c r="A4" s="39"/>
      <c r="B4" s="39"/>
    </row>
    <row r="5" spans="1:15" s="3" customFormat="1">
      <c r="A5" s="2"/>
      <c r="B5" s="51" t="s">
        <v>112</v>
      </c>
      <c r="O5" s="3">
        <v>307.68</v>
      </c>
    </row>
    <row r="6" spans="1:15" ht="15.6" customHeight="1">
      <c r="A6" s="4"/>
      <c r="B6" s="5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1</v>
      </c>
      <c r="H6" s="10" t="s">
        <v>2</v>
      </c>
      <c r="I6" s="10" t="s">
        <v>3</v>
      </c>
      <c r="J6" s="10" t="s">
        <v>4</v>
      </c>
      <c r="K6" s="10" t="s">
        <v>1</v>
      </c>
      <c r="L6" s="10" t="s">
        <v>2</v>
      </c>
      <c r="M6" s="10" t="s">
        <v>3</v>
      </c>
      <c r="N6" s="10" t="s">
        <v>4</v>
      </c>
      <c r="O6" s="10"/>
    </row>
    <row r="7" spans="1:15">
      <c r="A7" s="7" t="s">
        <v>5</v>
      </c>
      <c r="B7" s="4" t="s">
        <v>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2.6" customHeight="1">
      <c r="A8" s="7"/>
      <c r="B8" s="4" t="s">
        <v>7</v>
      </c>
      <c r="C8" s="40">
        <v>59.2</v>
      </c>
      <c r="D8" s="8">
        <v>2</v>
      </c>
      <c r="E8" s="9">
        <v>2.65</v>
      </c>
      <c r="F8" s="40">
        <f>C8*D8*E8</f>
        <v>313.76</v>
      </c>
      <c r="G8" s="40">
        <v>59.2</v>
      </c>
      <c r="H8" s="8">
        <v>2</v>
      </c>
      <c r="I8" s="9">
        <v>2.65</v>
      </c>
      <c r="J8" s="40">
        <f>G8*H8*I8</f>
        <v>313.76</v>
      </c>
      <c r="K8" s="40">
        <v>59.2</v>
      </c>
      <c r="L8" s="8">
        <v>2</v>
      </c>
      <c r="M8" s="9">
        <v>2.65</v>
      </c>
      <c r="N8" s="40">
        <f>K8*L8*M8</f>
        <v>313.76</v>
      </c>
      <c r="O8" s="41">
        <v>6275.2000000000007</v>
      </c>
    </row>
    <row r="9" spans="1:15">
      <c r="A9" s="12" t="s">
        <v>8</v>
      </c>
      <c r="B9" s="4" t="s">
        <v>9</v>
      </c>
      <c r="C9" s="13"/>
      <c r="D9" s="10"/>
      <c r="E9" s="11"/>
      <c r="F9" s="13">
        <f>C9*D9*E9</f>
        <v>0</v>
      </c>
      <c r="G9" s="13"/>
      <c r="H9" s="10"/>
      <c r="I9" s="11"/>
      <c r="J9" s="13">
        <f>G9*H9*I9</f>
        <v>0</v>
      </c>
      <c r="K9" s="13"/>
      <c r="L9" s="10"/>
      <c r="M9" s="11"/>
      <c r="N9" s="13">
        <f>K9*L9*M9</f>
        <v>0</v>
      </c>
      <c r="O9" s="36">
        <v>0</v>
      </c>
    </row>
    <row r="10" spans="1:15">
      <c r="A10" s="7"/>
      <c r="B10" s="4" t="s">
        <v>7</v>
      </c>
      <c r="C10" s="13">
        <v>59.2</v>
      </c>
      <c r="D10" s="10">
        <v>2</v>
      </c>
      <c r="E10" s="11">
        <v>6.27</v>
      </c>
      <c r="F10" s="13">
        <f>C10*D10*E10</f>
        <v>742.36799999999994</v>
      </c>
      <c r="G10" s="13">
        <v>59.2</v>
      </c>
      <c r="H10" s="10">
        <v>2</v>
      </c>
      <c r="I10" s="11">
        <v>6.27</v>
      </c>
      <c r="J10" s="13">
        <f>G10*H10*I10</f>
        <v>742.36799999999994</v>
      </c>
      <c r="K10" s="13">
        <v>59.2</v>
      </c>
      <c r="L10" s="10">
        <v>2</v>
      </c>
      <c r="M10" s="11">
        <v>6.27</v>
      </c>
      <c r="N10" s="13">
        <f>K10*L10*M10</f>
        <v>742.36799999999994</v>
      </c>
      <c r="O10" s="36">
        <v>8908.4160000000011</v>
      </c>
    </row>
    <row r="11" spans="1:15" ht="41.4">
      <c r="A11" s="7" t="s">
        <v>10</v>
      </c>
      <c r="B11" s="4" t="s">
        <v>11</v>
      </c>
      <c r="C11" s="13">
        <v>204</v>
      </c>
      <c r="D11" s="13"/>
      <c r="E11" s="9">
        <v>5.04</v>
      </c>
      <c r="F11" s="13">
        <f>C11*D11*E11</f>
        <v>0</v>
      </c>
      <c r="G11" s="13">
        <v>204</v>
      </c>
      <c r="H11" s="13"/>
      <c r="I11" s="9">
        <v>5.04</v>
      </c>
      <c r="J11" s="13">
        <f>G11*H11*I11</f>
        <v>0</v>
      </c>
      <c r="K11" s="13">
        <v>204</v>
      </c>
      <c r="L11" s="13"/>
      <c r="M11" s="9">
        <v>5.04</v>
      </c>
      <c r="N11" s="13">
        <f>K11*L11*M11</f>
        <v>0</v>
      </c>
      <c r="O11" s="36">
        <v>1028.1600000000001</v>
      </c>
    </row>
    <row r="12" spans="1:15" ht="15" customHeight="1">
      <c r="A12" s="7" t="s">
        <v>12</v>
      </c>
      <c r="B12" s="4" t="s">
        <v>13</v>
      </c>
      <c r="C12" s="13">
        <v>2</v>
      </c>
      <c r="D12" s="13"/>
      <c r="E12" s="11">
        <v>9.19</v>
      </c>
      <c r="F12" s="13">
        <f>C12*D12*E12</f>
        <v>0</v>
      </c>
      <c r="G12" s="13">
        <v>2</v>
      </c>
      <c r="H12" s="13"/>
      <c r="I12" s="11">
        <v>9.19</v>
      </c>
      <c r="J12" s="13">
        <f>G12*H12*I12</f>
        <v>0</v>
      </c>
      <c r="K12" s="13">
        <v>2</v>
      </c>
      <c r="L12" s="13"/>
      <c r="M12" s="11">
        <v>9.19</v>
      </c>
      <c r="N12" s="13">
        <f>K12*L12*M12</f>
        <v>0</v>
      </c>
      <c r="O12" s="36">
        <v>18.38</v>
      </c>
    </row>
    <row r="13" spans="1:15">
      <c r="A13" s="7"/>
      <c r="B13" s="5" t="s">
        <v>14</v>
      </c>
      <c r="C13" s="13"/>
      <c r="D13" s="13"/>
      <c r="E13" s="11"/>
      <c r="F13" s="42">
        <f>SUM(F8:F12)</f>
        <v>1056.1279999999999</v>
      </c>
      <c r="G13" s="13"/>
      <c r="H13" s="13"/>
      <c r="I13" s="11"/>
      <c r="J13" s="42">
        <f>SUM(J8:J12)</f>
        <v>1056.1279999999999</v>
      </c>
      <c r="K13" s="13"/>
      <c r="L13" s="13"/>
      <c r="M13" s="11"/>
      <c r="N13" s="42">
        <f>SUM(N8:N12)</f>
        <v>1056.1279999999999</v>
      </c>
      <c r="O13" s="37">
        <v>16230.155999999995</v>
      </c>
    </row>
    <row r="14" spans="1:15" ht="22.2" customHeight="1">
      <c r="A14" s="7" t="s">
        <v>15</v>
      </c>
      <c r="B14" s="5" t="s">
        <v>16</v>
      </c>
      <c r="C14" s="13"/>
      <c r="D14" s="13"/>
      <c r="E14" s="11"/>
      <c r="F14" s="13"/>
      <c r="G14" s="13"/>
      <c r="H14" s="13"/>
      <c r="I14" s="11"/>
      <c r="J14" s="13"/>
      <c r="K14" s="13"/>
      <c r="L14" s="13"/>
      <c r="M14" s="11"/>
      <c r="N14" s="13"/>
      <c r="O14" s="36"/>
    </row>
    <row r="15" spans="1:15">
      <c r="A15" s="7" t="s">
        <v>17</v>
      </c>
      <c r="B15" s="4" t="s">
        <v>18</v>
      </c>
      <c r="C15" s="13">
        <v>169.74</v>
      </c>
      <c r="D15" s="13"/>
      <c r="E15" s="11">
        <v>0.47</v>
      </c>
      <c r="F15" s="13">
        <f>C15*D15*E15</f>
        <v>0</v>
      </c>
      <c r="G15" s="13">
        <v>169.74</v>
      </c>
      <c r="H15" s="13"/>
      <c r="I15" s="11">
        <v>0.47</v>
      </c>
      <c r="J15" s="13">
        <f t="shared" ref="J15:J21" si="0">G15*H15*I15</f>
        <v>0</v>
      </c>
      <c r="K15" s="13">
        <v>169.74</v>
      </c>
      <c r="L15" s="13"/>
      <c r="M15" s="11">
        <v>0.47</v>
      </c>
      <c r="N15" s="13">
        <f t="shared" ref="N15:N21" si="1">K15*L15*M15</f>
        <v>0</v>
      </c>
      <c r="O15" s="36">
        <v>2154.0005999999998</v>
      </c>
    </row>
    <row r="16" spans="1:15">
      <c r="A16" s="7" t="s">
        <v>100</v>
      </c>
      <c r="B16" s="4" t="s">
        <v>20</v>
      </c>
      <c r="C16" s="13">
        <v>1</v>
      </c>
      <c r="D16" s="13">
        <v>1</v>
      </c>
      <c r="E16" s="9">
        <v>10.51</v>
      </c>
      <c r="F16" s="13">
        <f t="shared" ref="F16:F21" si="2">C16*D16*E16</f>
        <v>10.51</v>
      </c>
      <c r="G16" s="13">
        <v>1</v>
      </c>
      <c r="H16" s="13">
        <v>1</v>
      </c>
      <c r="I16" s="9">
        <v>10.51</v>
      </c>
      <c r="J16" s="13">
        <f t="shared" si="0"/>
        <v>10.51</v>
      </c>
      <c r="K16" s="13">
        <v>1</v>
      </c>
      <c r="L16" s="13">
        <v>1</v>
      </c>
      <c r="M16" s="9">
        <v>10.51</v>
      </c>
      <c r="N16" s="13">
        <f t="shared" si="1"/>
        <v>10.51</v>
      </c>
      <c r="O16" s="36">
        <v>536.01</v>
      </c>
    </row>
    <row r="17" spans="1:15">
      <c r="A17" s="7" t="s">
        <v>101</v>
      </c>
      <c r="B17" s="4" t="s">
        <v>22</v>
      </c>
      <c r="C17" s="13">
        <v>169.74</v>
      </c>
      <c r="D17" s="13">
        <v>10</v>
      </c>
      <c r="E17" s="9">
        <v>3.21</v>
      </c>
      <c r="F17" s="13">
        <f t="shared" si="2"/>
        <v>5448.6540000000005</v>
      </c>
      <c r="G17" s="13">
        <v>169.74</v>
      </c>
      <c r="H17" s="13">
        <v>5</v>
      </c>
      <c r="I17" s="9">
        <v>3.21</v>
      </c>
      <c r="J17" s="13">
        <f t="shared" si="0"/>
        <v>2724.3270000000002</v>
      </c>
      <c r="K17" s="13">
        <v>169.74</v>
      </c>
      <c r="L17" s="13"/>
      <c r="M17" s="9">
        <v>3.21</v>
      </c>
      <c r="N17" s="13">
        <f t="shared" si="1"/>
        <v>0</v>
      </c>
      <c r="O17" s="36">
        <v>13621.635000000002</v>
      </c>
    </row>
    <row r="18" spans="1:15">
      <c r="A18" s="7" t="s">
        <v>19</v>
      </c>
      <c r="B18" s="4" t="s">
        <v>24</v>
      </c>
      <c r="C18" s="13">
        <v>169.74</v>
      </c>
      <c r="D18" s="13"/>
      <c r="E18" s="9">
        <v>1.33</v>
      </c>
      <c r="F18" s="13">
        <f t="shared" si="2"/>
        <v>0</v>
      </c>
      <c r="G18" s="13">
        <v>169.74</v>
      </c>
      <c r="H18" s="13"/>
      <c r="I18" s="9">
        <v>1.33</v>
      </c>
      <c r="J18" s="13">
        <f t="shared" si="0"/>
        <v>0</v>
      </c>
      <c r="K18" s="13">
        <v>169.74</v>
      </c>
      <c r="L18" s="13">
        <v>5</v>
      </c>
      <c r="M18" s="9">
        <v>1.33</v>
      </c>
      <c r="N18" s="13">
        <f t="shared" si="1"/>
        <v>1128.7710000000002</v>
      </c>
      <c r="O18" s="36">
        <v>5192.3466000000008</v>
      </c>
    </row>
    <row r="19" spans="1:15">
      <c r="A19" s="7" t="s">
        <v>21</v>
      </c>
      <c r="B19" s="4" t="s">
        <v>26</v>
      </c>
      <c r="C19" s="13">
        <v>241.8</v>
      </c>
      <c r="D19" s="13"/>
      <c r="E19" s="9">
        <v>8.6300000000000008</v>
      </c>
      <c r="F19" s="13">
        <f t="shared" si="2"/>
        <v>0</v>
      </c>
      <c r="G19" s="13">
        <v>241.8</v>
      </c>
      <c r="H19" s="13">
        <v>1</v>
      </c>
      <c r="I19" s="9">
        <v>8.6300000000000008</v>
      </c>
      <c r="J19" s="13">
        <v>1000</v>
      </c>
      <c r="K19" s="13">
        <v>241.8</v>
      </c>
      <c r="L19" s="13"/>
      <c r="M19" s="9">
        <v>8.6300000000000008</v>
      </c>
      <c r="N19" s="13"/>
      <c r="O19" s="36">
        <v>1000</v>
      </c>
    </row>
    <row r="20" spans="1:15">
      <c r="A20" s="7" t="s">
        <v>23</v>
      </c>
      <c r="B20" s="4" t="s">
        <v>27</v>
      </c>
      <c r="C20" s="13">
        <v>35.4</v>
      </c>
      <c r="D20" s="13"/>
      <c r="E20" s="9">
        <v>1.23</v>
      </c>
      <c r="F20" s="13">
        <f t="shared" si="2"/>
        <v>0</v>
      </c>
      <c r="G20" s="13">
        <v>35.4</v>
      </c>
      <c r="H20" s="13">
        <v>2</v>
      </c>
      <c r="I20" s="9">
        <v>1.23</v>
      </c>
      <c r="J20" s="13">
        <f t="shared" si="0"/>
        <v>87.083999999999989</v>
      </c>
      <c r="K20" s="13">
        <v>35.4</v>
      </c>
      <c r="L20" s="13">
        <v>4</v>
      </c>
      <c r="M20" s="9">
        <v>1.23</v>
      </c>
      <c r="N20" s="13">
        <f t="shared" si="1"/>
        <v>174.16799999999998</v>
      </c>
      <c r="O20" s="36">
        <v>304.79399999999993</v>
      </c>
    </row>
    <row r="21" spans="1:15" ht="27.6" customHeight="1">
      <c r="A21" s="7" t="s">
        <v>25</v>
      </c>
      <c r="B21" s="4" t="s">
        <v>28</v>
      </c>
      <c r="C21" s="13">
        <v>150.19999999999999</v>
      </c>
      <c r="D21" s="13"/>
      <c r="E21" s="9">
        <v>21.91</v>
      </c>
      <c r="F21" s="13">
        <f t="shared" si="2"/>
        <v>0</v>
      </c>
      <c r="G21" s="13">
        <v>150.19999999999999</v>
      </c>
      <c r="H21" s="13">
        <v>1</v>
      </c>
      <c r="I21" s="9">
        <v>21.91</v>
      </c>
      <c r="J21" s="13">
        <f t="shared" si="0"/>
        <v>3290.8819999999996</v>
      </c>
      <c r="K21" s="13">
        <v>150.19999999999999</v>
      </c>
      <c r="L21" s="13"/>
      <c r="M21" s="9">
        <v>21.91</v>
      </c>
      <c r="N21" s="13">
        <f t="shared" si="1"/>
        <v>0</v>
      </c>
      <c r="O21" s="36">
        <v>3290.8819999999996</v>
      </c>
    </row>
    <row r="22" spans="1:15">
      <c r="A22" s="7"/>
      <c r="B22" s="5" t="s">
        <v>29</v>
      </c>
      <c r="C22" s="13"/>
      <c r="D22" s="13"/>
      <c r="E22" s="11"/>
      <c r="F22" s="42">
        <f>SUM(F15:F21)</f>
        <v>5459.1640000000007</v>
      </c>
      <c r="G22" s="13"/>
      <c r="H22" s="13"/>
      <c r="I22" s="11"/>
      <c r="J22" s="42">
        <f>SUM(J15:J21)</f>
        <v>7112.8029999999999</v>
      </c>
      <c r="K22" s="13"/>
      <c r="L22" s="13"/>
      <c r="M22" s="11"/>
      <c r="N22" s="42">
        <f>SUM(N15:N21)</f>
        <v>1313.4490000000001</v>
      </c>
      <c r="O22" s="37">
        <v>26099.668200000007</v>
      </c>
    </row>
    <row r="23" spans="1:15">
      <c r="A23" s="7"/>
      <c r="B23" s="5" t="s">
        <v>30</v>
      </c>
      <c r="C23" s="13"/>
      <c r="D23" s="13"/>
      <c r="E23" s="11"/>
      <c r="F23" s="13"/>
      <c r="G23" s="13"/>
      <c r="H23" s="13"/>
      <c r="I23" s="11"/>
      <c r="J23" s="13"/>
      <c r="K23" s="13"/>
      <c r="L23" s="13"/>
      <c r="M23" s="11"/>
      <c r="N23" s="13"/>
      <c r="O23" s="36"/>
    </row>
    <row r="24" spans="1:15">
      <c r="A24" s="14" t="s">
        <v>102</v>
      </c>
      <c r="B24" s="4" t="s">
        <v>32</v>
      </c>
      <c r="C24" s="13">
        <v>2128</v>
      </c>
      <c r="D24" s="13"/>
      <c r="E24" s="9">
        <v>2.73</v>
      </c>
      <c r="F24" s="13">
        <f>C24*D24*E24</f>
        <v>0</v>
      </c>
      <c r="G24" s="13">
        <v>2128</v>
      </c>
      <c r="H24" s="13"/>
      <c r="I24" s="9">
        <v>2.73</v>
      </c>
      <c r="J24" s="13">
        <f>G24*H24*I24</f>
        <v>0</v>
      </c>
      <c r="K24" s="13">
        <v>2128</v>
      </c>
      <c r="L24" s="13"/>
      <c r="M24" s="9">
        <v>2.73</v>
      </c>
      <c r="N24" s="13">
        <f>K24*L24*M24</f>
        <v>0</v>
      </c>
      <c r="O24" s="36">
        <v>5809.44</v>
      </c>
    </row>
    <row r="25" spans="1:15">
      <c r="A25" s="14" t="s">
        <v>31</v>
      </c>
      <c r="B25" s="4" t="s">
        <v>34</v>
      </c>
      <c r="C25" s="13">
        <v>273.5</v>
      </c>
      <c r="D25" s="13"/>
      <c r="E25" s="9">
        <v>14.92</v>
      </c>
      <c r="F25" s="13">
        <f>C25*D25*E25</f>
        <v>0</v>
      </c>
      <c r="G25" s="13">
        <v>273.5</v>
      </c>
      <c r="H25" s="13"/>
      <c r="I25" s="9">
        <v>14.92</v>
      </c>
      <c r="J25" s="13">
        <f>G25*H25*I25</f>
        <v>0</v>
      </c>
      <c r="K25" s="13">
        <v>273.5</v>
      </c>
      <c r="L25" s="13"/>
      <c r="M25" s="9">
        <v>14.92</v>
      </c>
      <c r="N25" s="13">
        <f>K25*L25*M25</f>
        <v>0</v>
      </c>
      <c r="O25" s="36">
        <v>4080.62</v>
      </c>
    </row>
    <row r="26" spans="1:15">
      <c r="A26" s="14" t="s">
        <v>33</v>
      </c>
      <c r="B26" s="4" t="s">
        <v>36</v>
      </c>
      <c r="C26" s="13">
        <v>273.5</v>
      </c>
      <c r="D26" s="13"/>
      <c r="E26" s="9">
        <v>7.9</v>
      </c>
      <c r="F26" s="13">
        <f>C26*D26*E26</f>
        <v>0</v>
      </c>
      <c r="G26" s="13">
        <v>273.5</v>
      </c>
      <c r="H26" s="13"/>
      <c r="I26" s="9">
        <v>7.9</v>
      </c>
      <c r="J26" s="13">
        <f>G26*H26*I26</f>
        <v>0</v>
      </c>
      <c r="K26" s="13">
        <v>273.5</v>
      </c>
      <c r="L26" s="13"/>
      <c r="M26" s="9">
        <v>7.9</v>
      </c>
      <c r="N26" s="13">
        <f>K26*L26*M26</f>
        <v>0</v>
      </c>
      <c r="O26" s="36">
        <v>4321.3</v>
      </c>
    </row>
    <row r="27" spans="1:15" ht="16.5" customHeight="1">
      <c r="A27" s="14" t="s">
        <v>35</v>
      </c>
      <c r="B27" s="4" t="s">
        <v>38</v>
      </c>
      <c r="C27" s="13">
        <v>273.5</v>
      </c>
      <c r="D27" s="13"/>
      <c r="E27" s="9">
        <v>0.55000000000000004</v>
      </c>
      <c r="F27" s="13">
        <f>C27*D27*E27</f>
        <v>0</v>
      </c>
      <c r="G27" s="13">
        <v>273.5</v>
      </c>
      <c r="H27" s="13"/>
      <c r="I27" s="9">
        <v>0.55000000000000004</v>
      </c>
      <c r="J27" s="13">
        <f>G27*H27*I27</f>
        <v>0</v>
      </c>
      <c r="K27" s="13">
        <v>273.5</v>
      </c>
      <c r="L27" s="13"/>
      <c r="M27" s="9">
        <v>0.55000000000000004</v>
      </c>
      <c r="N27" s="13">
        <f>K27*L27*M27</f>
        <v>0</v>
      </c>
      <c r="O27" s="36">
        <v>150.42500000000001</v>
      </c>
    </row>
    <row r="28" spans="1:15">
      <c r="A28" s="14" t="s">
        <v>37</v>
      </c>
      <c r="B28" s="4" t="s">
        <v>39</v>
      </c>
      <c r="C28" s="13">
        <v>3</v>
      </c>
      <c r="D28" s="13"/>
      <c r="E28" s="9">
        <v>60.42</v>
      </c>
      <c r="F28" s="13">
        <f>C28*D28*E28</f>
        <v>0</v>
      </c>
      <c r="G28" s="13">
        <v>3</v>
      </c>
      <c r="H28" s="13"/>
      <c r="I28" s="9">
        <v>60.42</v>
      </c>
      <c r="J28" s="13">
        <f>G28*H28*I28</f>
        <v>0</v>
      </c>
      <c r="K28" s="13">
        <v>3</v>
      </c>
      <c r="L28" s="13"/>
      <c r="M28" s="9">
        <v>60.42</v>
      </c>
      <c r="N28" s="13">
        <f>K28*L28*M28</f>
        <v>0</v>
      </c>
      <c r="O28" s="36">
        <v>120.84</v>
      </c>
    </row>
    <row r="29" spans="1:15">
      <c r="A29" s="7"/>
      <c r="B29" s="5" t="s">
        <v>40</v>
      </c>
      <c r="C29" s="13"/>
      <c r="D29" s="13"/>
      <c r="E29" s="16"/>
      <c r="F29" s="42">
        <f>SUM(F24:F28)</f>
        <v>0</v>
      </c>
      <c r="G29" s="13"/>
      <c r="H29" s="13"/>
      <c r="I29" s="16"/>
      <c r="J29" s="42">
        <f>SUM(J24:J28)</f>
        <v>0</v>
      </c>
      <c r="K29" s="13"/>
      <c r="L29" s="13"/>
      <c r="M29" s="16"/>
      <c r="N29" s="42">
        <f>SUM(N24:N28)</f>
        <v>0</v>
      </c>
      <c r="O29" s="37">
        <v>14482.625</v>
      </c>
    </row>
    <row r="30" spans="1:15">
      <c r="A30" s="7"/>
      <c r="B30" s="5" t="s">
        <v>41</v>
      </c>
      <c r="C30" s="13"/>
      <c r="D30" s="13"/>
      <c r="E30" s="11"/>
      <c r="F30" s="13"/>
      <c r="G30" s="13"/>
      <c r="H30" s="13"/>
      <c r="I30" s="11"/>
      <c r="J30" s="13"/>
      <c r="K30" s="13"/>
      <c r="L30" s="13"/>
      <c r="M30" s="11"/>
      <c r="N30" s="13"/>
      <c r="O30" s="36"/>
    </row>
    <row r="31" spans="1:15" s="15" customFormat="1">
      <c r="A31" s="14" t="s">
        <v>42</v>
      </c>
      <c r="B31" s="4" t="s">
        <v>43</v>
      </c>
      <c r="C31" s="17">
        <v>539.9</v>
      </c>
      <c r="D31" s="11"/>
      <c r="E31" s="9">
        <v>1.9</v>
      </c>
      <c r="F31" s="11">
        <f>C31*D31*E31</f>
        <v>0</v>
      </c>
      <c r="G31" s="17">
        <v>539.9</v>
      </c>
      <c r="H31" s="11"/>
      <c r="I31" s="9">
        <v>1.9</v>
      </c>
      <c r="J31" s="11">
        <f>G31*H31*I31</f>
        <v>0</v>
      </c>
      <c r="K31" s="17">
        <v>539.9</v>
      </c>
      <c r="L31" s="11"/>
      <c r="M31" s="9">
        <v>1.9</v>
      </c>
      <c r="N31" s="11">
        <f>K31*L31*M31</f>
        <v>0</v>
      </c>
      <c r="O31" s="9">
        <v>2051.62</v>
      </c>
    </row>
    <row r="32" spans="1:15">
      <c r="A32" s="7" t="s">
        <v>44</v>
      </c>
      <c r="B32" s="4" t="s">
        <v>45</v>
      </c>
      <c r="C32" s="13">
        <v>539.9</v>
      </c>
      <c r="D32" s="13"/>
      <c r="E32" s="9">
        <v>1.9</v>
      </c>
      <c r="F32" s="13">
        <f>C32*D32*E32</f>
        <v>0</v>
      </c>
      <c r="G32" s="13">
        <v>539.9</v>
      </c>
      <c r="H32" s="13"/>
      <c r="I32" s="9">
        <v>1.9</v>
      </c>
      <c r="J32" s="13">
        <f>G32*H32*I32</f>
        <v>0</v>
      </c>
      <c r="K32" s="13">
        <v>539.9</v>
      </c>
      <c r="L32" s="13"/>
      <c r="M32" s="9">
        <v>1.9</v>
      </c>
      <c r="N32" s="13">
        <f>K32*L32*M32</f>
        <v>0</v>
      </c>
      <c r="O32" s="36">
        <v>2051.62</v>
      </c>
    </row>
    <row r="33" spans="1:15">
      <c r="A33" s="7" t="s">
        <v>46</v>
      </c>
      <c r="B33" s="4" t="s">
        <v>47</v>
      </c>
      <c r="C33" s="13">
        <v>539.9</v>
      </c>
      <c r="D33" s="13"/>
      <c r="E33" s="9">
        <v>4.79</v>
      </c>
      <c r="F33" s="13">
        <f>C33*D33*E33</f>
        <v>0</v>
      </c>
      <c r="G33" s="13">
        <v>539.9</v>
      </c>
      <c r="H33" s="13"/>
      <c r="I33" s="9">
        <v>4.79</v>
      </c>
      <c r="J33" s="13">
        <f>G33*H33*I33</f>
        <v>0</v>
      </c>
      <c r="K33" s="13">
        <v>539.9</v>
      </c>
      <c r="L33" s="13"/>
      <c r="M33" s="9">
        <v>4.79</v>
      </c>
      <c r="N33" s="13">
        <f>K33*L33*M33</f>
        <v>0</v>
      </c>
      <c r="O33" s="36">
        <v>5172.2420000000002</v>
      </c>
    </row>
    <row r="34" spans="1:15">
      <c r="A34" s="7"/>
      <c r="B34" s="5" t="s">
        <v>48</v>
      </c>
      <c r="C34" s="13"/>
      <c r="D34" s="13"/>
      <c r="E34" s="11"/>
      <c r="F34" s="5">
        <f>SUM(F31:F33)</f>
        <v>0</v>
      </c>
      <c r="G34" s="13"/>
      <c r="H34" s="13"/>
      <c r="I34" s="11"/>
      <c r="J34" s="5">
        <f>SUM(J31:J33)</f>
        <v>0</v>
      </c>
      <c r="K34" s="13"/>
      <c r="L34" s="13"/>
      <c r="M34" s="11"/>
      <c r="N34" s="5">
        <f>SUM(N31:N33)</f>
        <v>0</v>
      </c>
      <c r="O34" s="37">
        <v>9275.482</v>
      </c>
    </row>
    <row r="35" spans="1:15">
      <c r="A35" s="7"/>
      <c r="B35" s="5" t="s">
        <v>49</v>
      </c>
      <c r="C35" s="13"/>
      <c r="D35" s="13"/>
      <c r="E35" s="11"/>
      <c r="F35" s="13"/>
      <c r="G35" s="13"/>
      <c r="H35" s="13"/>
      <c r="I35" s="11"/>
      <c r="J35" s="13"/>
      <c r="K35" s="13"/>
      <c r="L35" s="13"/>
      <c r="M35" s="11"/>
      <c r="N35" s="13"/>
      <c r="O35" s="36"/>
    </row>
    <row r="36" spans="1:15" ht="27.6">
      <c r="A36" s="7" t="s">
        <v>50</v>
      </c>
      <c r="B36" s="4" t="s">
        <v>51</v>
      </c>
      <c r="C36" s="13">
        <v>539.9</v>
      </c>
      <c r="D36" s="13">
        <v>1</v>
      </c>
      <c r="E36" s="11">
        <v>0.89</v>
      </c>
      <c r="F36" s="13">
        <f>C36*D36*E36</f>
        <v>480.51099999999997</v>
      </c>
      <c r="G36" s="13">
        <v>539.9</v>
      </c>
      <c r="H36" s="13">
        <v>1</v>
      </c>
      <c r="I36" s="11">
        <v>0.89</v>
      </c>
      <c r="J36" s="13">
        <f>G36*H36*I36</f>
        <v>480.51099999999997</v>
      </c>
      <c r="K36" s="13">
        <v>539.9</v>
      </c>
      <c r="L36" s="13">
        <v>1</v>
      </c>
      <c r="M36" s="11">
        <v>0.89</v>
      </c>
      <c r="N36" s="13">
        <f>K36*L36*M36</f>
        <v>480.51099999999997</v>
      </c>
      <c r="O36" s="36">
        <v>5766.1320000000014</v>
      </c>
    </row>
    <row r="37" spans="1:15">
      <c r="A37" s="7" t="s">
        <v>52</v>
      </c>
      <c r="B37" s="4" t="s">
        <v>53</v>
      </c>
      <c r="C37" s="13">
        <v>539.9</v>
      </c>
      <c r="D37" s="13">
        <v>1</v>
      </c>
      <c r="E37" s="11">
        <v>0.25</v>
      </c>
      <c r="F37" s="13">
        <f>C37*D37*E37</f>
        <v>134.97499999999999</v>
      </c>
      <c r="G37" s="13">
        <v>539.9</v>
      </c>
      <c r="H37" s="13">
        <v>1</v>
      </c>
      <c r="I37" s="11">
        <v>0.25</v>
      </c>
      <c r="J37" s="13">
        <f>G37*H37*I37</f>
        <v>134.97499999999999</v>
      </c>
      <c r="K37" s="13">
        <v>539.9</v>
      </c>
      <c r="L37" s="13">
        <v>1</v>
      </c>
      <c r="M37" s="11">
        <v>0.25</v>
      </c>
      <c r="N37" s="13">
        <f>K37*L37*M37</f>
        <v>134.97499999999999</v>
      </c>
      <c r="O37" s="36">
        <v>1619.6999999999996</v>
      </c>
    </row>
    <row r="38" spans="1:15">
      <c r="A38" s="7"/>
      <c r="B38" s="5" t="s">
        <v>54</v>
      </c>
      <c r="C38" s="13"/>
      <c r="D38" s="13"/>
      <c r="E38" s="11"/>
      <c r="F38" s="42">
        <f>SUM(F36:F37)</f>
        <v>615.48599999999999</v>
      </c>
      <c r="G38" s="13"/>
      <c r="H38" s="13"/>
      <c r="I38" s="11"/>
      <c r="J38" s="42">
        <f>SUM(J36:J37)</f>
        <v>615.48599999999999</v>
      </c>
      <c r="K38" s="13"/>
      <c r="L38" s="13"/>
      <c r="M38" s="11"/>
      <c r="N38" s="42">
        <f>SUM(N36:N37)</f>
        <v>615.48599999999999</v>
      </c>
      <c r="O38" s="37">
        <v>7385.8319999999994</v>
      </c>
    </row>
    <row r="39" spans="1:15">
      <c r="A39" s="7"/>
      <c r="B39" s="5" t="s">
        <v>103</v>
      </c>
      <c r="C39" s="13"/>
      <c r="D39" s="13"/>
      <c r="E39" s="11"/>
      <c r="F39" s="13"/>
      <c r="G39" s="13"/>
      <c r="H39" s="13"/>
      <c r="I39" s="11"/>
      <c r="J39" s="13"/>
      <c r="K39" s="13"/>
      <c r="L39" s="13"/>
      <c r="M39" s="11"/>
      <c r="N39" s="13"/>
      <c r="O39" s="36">
        <v>0</v>
      </c>
    </row>
    <row r="40" spans="1:15" ht="28.8" customHeight="1">
      <c r="A40" s="7" t="s">
        <v>104</v>
      </c>
      <c r="B40" s="4" t="s">
        <v>55</v>
      </c>
      <c r="C40" s="13">
        <v>1</v>
      </c>
      <c r="D40" s="13">
        <v>1</v>
      </c>
      <c r="E40" s="9">
        <v>256</v>
      </c>
      <c r="F40" s="13">
        <f>C40*D40*E40</f>
        <v>256</v>
      </c>
      <c r="G40" s="13">
        <v>1</v>
      </c>
      <c r="H40" s="13">
        <v>1</v>
      </c>
      <c r="I40" s="9">
        <v>256</v>
      </c>
      <c r="J40" s="13">
        <f>G40*H40*I40</f>
        <v>256</v>
      </c>
      <c r="K40" s="13">
        <v>1</v>
      </c>
      <c r="L40" s="13">
        <v>1</v>
      </c>
      <c r="M40" s="9">
        <v>256</v>
      </c>
      <c r="N40" s="13">
        <f>K40*L40*M40</f>
        <v>256</v>
      </c>
      <c r="O40" s="36">
        <v>3072</v>
      </c>
    </row>
    <row r="41" spans="1:15">
      <c r="A41" s="7"/>
      <c r="B41" s="5" t="s">
        <v>105</v>
      </c>
      <c r="C41" s="13"/>
      <c r="D41" s="13"/>
      <c r="E41" s="11"/>
      <c r="F41" s="42">
        <f>SUM(F40:F40)</f>
        <v>256</v>
      </c>
      <c r="G41" s="13"/>
      <c r="H41" s="13"/>
      <c r="I41" s="11"/>
      <c r="J41" s="42">
        <f>SUM(J40:J40)</f>
        <v>256</v>
      </c>
      <c r="K41" s="13"/>
      <c r="L41" s="13"/>
      <c r="M41" s="11"/>
      <c r="N41" s="42">
        <f>SUM(N40:N40)</f>
        <v>256</v>
      </c>
      <c r="O41" s="37">
        <v>3072</v>
      </c>
    </row>
    <row r="42" spans="1:15">
      <c r="A42" s="7"/>
      <c r="B42" s="5"/>
      <c r="C42" s="13"/>
      <c r="D42" s="13"/>
      <c r="E42" s="11"/>
      <c r="F42" s="13"/>
      <c r="G42" s="13"/>
      <c r="H42" s="13"/>
      <c r="I42" s="11"/>
      <c r="J42" s="13"/>
      <c r="K42" s="13"/>
      <c r="L42" s="13"/>
      <c r="M42" s="11"/>
      <c r="N42" s="13"/>
      <c r="O42" s="36">
        <v>0</v>
      </c>
    </row>
    <row r="43" spans="1:15">
      <c r="A43" s="7"/>
      <c r="B43" s="5" t="s">
        <v>106</v>
      </c>
      <c r="C43" s="13"/>
      <c r="D43" s="13"/>
      <c r="E43" s="11"/>
      <c r="F43" s="13"/>
      <c r="G43" s="13"/>
      <c r="H43" s="13"/>
      <c r="I43" s="11"/>
      <c r="J43" s="13"/>
      <c r="K43" s="13"/>
      <c r="L43" s="13"/>
      <c r="M43" s="11"/>
      <c r="N43" s="13"/>
      <c r="O43" s="36">
        <v>0</v>
      </c>
    </row>
    <row r="44" spans="1:15">
      <c r="A44" s="7" t="s">
        <v>107</v>
      </c>
      <c r="B44" s="5" t="s">
        <v>56</v>
      </c>
      <c r="C44" s="13"/>
      <c r="D44" s="13"/>
      <c r="E44" s="11"/>
      <c r="F44" s="13">
        <f>C44*D44*E44</f>
        <v>0</v>
      </c>
      <c r="G44" s="13"/>
      <c r="H44" s="13"/>
      <c r="I44" s="11"/>
      <c r="J44" s="13">
        <f>G44*H44*I44</f>
        <v>0</v>
      </c>
      <c r="K44" s="13"/>
      <c r="L44" s="13"/>
      <c r="M44" s="11"/>
      <c r="N44" s="13">
        <f>K44*L44*M44</f>
        <v>0</v>
      </c>
      <c r="O44" s="36">
        <v>0</v>
      </c>
    </row>
    <row r="45" spans="1:15">
      <c r="A45" s="19"/>
      <c r="B45" s="17" t="s">
        <v>57</v>
      </c>
      <c r="C45" s="13"/>
      <c r="D45" s="13"/>
      <c r="E45" s="11"/>
      <c r="F45" s="13">
        <f>C45*D45*E45</f>
        <v>0</v>
      </c>
      <c r="G45" s="13"/>
      <c r="H45" s="13"/>
      <c r="I45" s="11"/>
      <c r="J45" s="13">
        <f>G45*H45*I45</f>
        <v>0</v>
      </c>
      <c r="K45" s="13"/>
      <c r="L45" s="13"/>
      <c r="M45" s="11"/>
      <c r="N45" s="13">
        <f>K45*L45*M45</f>
        <v>0</v>
      </c>
      <c r="O45" s="36">
        <v>370.31</v>
      </c>
    </row>
    <row r="46" spans="1:15" ht="14.4">
      <c r="A46" s="20"/>
      <c r="B46" s="49" t="s">
        <v>58</v>
      </c>
      <c r="C46" s="13"/>
      <c r="D46" s="13"/>
      <c r="E46" s="11"/>
      <c r="F46" s="13"/>
      <c r="G46" s="13"/>
      <c r="H46" s="13"/>
      <c r="I46" s="11"/>
      <c r="J46" s="13"/>
      <c r="K46" s="13"/>
      <c r="L46" s="13"/>
      <c r="M46" s="11"/>
      <c r="N46" s="13"/>
      <c r="O46" s="36">
        <v>215.37</v>
      </c>
    </row>
    <row r="47" spans="1:15" ht="14.4">
      <c r="A47" s="20"/>
      <c r="B47" s="50" t="s">
        <v>59</v>
      </c>
      <c r="C47" s="13"/>
      <c r="D47" s="13"/>
      <c r="E47" s="11"/>
      <c r="F47" s="13"/>
      <c r="G47" s="13"/>
      <c r="H47" s="13"/>
      <c r="I47" s="11"/>
      <c r="J47" s="13"/>
      <c r="K47" s="13"/>
      <c r="L47" s="13"/>
      <c r="M47" s="11"/>
      <c r="N47" s="13"/>
      <c r="O47" s="36">
        <v>0</v>
      </c>
    </row>
    <row r="48" spans="1:15" ht="14.4">
      <c r="A48" s="20"/>
      <c r="B48" s="17" t="s">
        <v>60</v>
      </c>
      <c r="C48" s="13"/>
      <c r="D48" s="13"/>
      <c r="E48" s="11"/>
      <c r="F48" s="13"/>
      <c r="G48" s="13"/>
      <c r="H48" s="13"/>
      <c r="I48" s="11"/>
      <c r="J48" s="13"/>
      <c r="K48" s="13"/>
      <c r="L48" s="13"/>
      <c r="M48" s="11"/>
      <c r="N48" s="13"/>
      <c r="O48" s="36">
        <v>430.74</v>
      </c>
    </row>
    <row r="49" spans="1:15" ht="14.4">
      <c r="A49" s="20"/>
      <c r="B49" s="17" t="s">
        <v>61</v>
      </c>
      <c r="C49" s="13"/>
      <c r="D49" s="13"/>
      <c r="E49" s="11"/>
      <c r="F49" s="13"/>
      <c r="G49" s="13"/>
      <c r="H49" s="13"/>
      <c r="I49" s="11"/>
      <c r="J49" s="13"/>
      <c r="K49" s="13"/>
      <c r="L49" s="13"/>
      <c r="M49" s="11"/>
      <c r="N49" s="13"/>
      <c r="O49" s="36">
        <v>204.45599999999999</v>
      </c>
    </row>
    <row r="50" spans="1:15" ht="14.4">
      <c r="A50" s="20"/>
      <c r="B50" s="49" t="s">
        <v>62</v>
      </c>
      <c r="C50" s="13"/>
      <c r="D50" s="13"/>
      <c r="E50" s="11"/>
      <c r="F50" s="13"/>
      <c r="G50" s="13"/>
      <c r="H50" s="13"/>
      <c r="I50" s="11"/>
      <c r="J50" s="13"/>
      <c r="K50" s="13"/>
      <c r="L50" s="13"/>
      <c r="M50" s="11"/>
      <c r="N50" s="13"/>
      <c r="O50" s="36">
        <v>164.73</v>
      </c>
    </row>
    <row r="51" spans="1:15" ht="14.4">
      <c r="A51" s="20"/>
      <c r="B51" s="50" t="s">
        <v>63</v>
      </c>
      <c r="C51" s="13"/>
      <c r="D51" s="13"/>
      <c r="E51" s="11"/>
      <c r="F51" s="13"/>
      <c r="G51" s="13"/>
      <c r="H51" s="13"/>
      <c r="I51" s="11"/>
      <c r="J51" s="13"/>
      <c r="K51" s="13"/>
      <c r="L51" s="13"/>
      <c r="M51" s="11"/>
      <c r="N51" s="13"/>
      <c r="O51" s="36">
        <v>0</v>
      </c>
    </row>
    <row r="52" spans="1:15" ht="18" customHeight="1">
      <c r="A52" s="20"/>
      <c r="B52" s="4" t="s">
        <v>64</v>
      </c>
      <c r="C52" s="13"/>
      <c r="D52" s="13"/>
      <c r="E52" s="11"/>
      <c r="F52" s="13"/>
      <c r="G52" s="13"/>
      <c r="H52" s="13"/>
      <c r="I52" s="11"/>
      <c r="J52" s="13"/>
      <c r="K52" s="13"/>
      <c r="L52" s="13"/>
      <c r="M52" s="11"/>
      <c r="N52" s="13"/>
      <c r="O52" s="36">
        <v>2777.4559999999997</v>
      </c>
    </row>
    <row r="53" spans="1:15" ht="14.4">
      <c r="A53" s="20"/>
      <c r="B53" s="4" t="s">
        <v>65</v>
      </c>
      <c r="C53" s="13"/>
      <c r="D53" s="13"/>
      <c r="E53" s="11"/>
      <c r="F53" s="13"/>
      <c r="G53" s="13"/>
      <c r="H53" s="13"/>
      <c r="I53" s="11"/>
      <c r="J53" s="13"/>
      <c r="K53" s="13"/>
      <c r="L53" s="13"/>
      <c r="M53" s="11"/>
      <c r="N53" s="13"/>
      <c r="O53" s="36">
        <v>182.59</v>
      </c>
    </row>
    <row r="54" spans="1:15" ht="14.4">
      <c r="A54" s="20"/>
      <c r="B54" s="4" t="s">
        <v>66</v>
      </c>
      <c r="C54" s="13"/>
      <c r="D54" s="13"/>
      <c r="E54" s="11"/>
      <c r="F54" s="13"/>
      <c r="G54" s="13"/>
      <c r="H54" s="13"/>
      <c r="I54" s="11"/>
      <c r="J54" s="13"/>
      <c r="K54" s="13"/>
      <c r="L54" s="13"/>
      <c r="M54" s="11"/>
      <c r="N54" s="13"/>
      <c r="O54" s="36">
        <v>1300</v>
      </c>
    </row>
    <row r="55" spans="1:15" ht="14.4">
      <c r="A55" s="20"/>
      <c r="B55" s="13" t="s">
        <v>67</v>
      </c>
      <c r="C55" s="13"/>
      <c r="D55" s="13"/>
      <c r="E55" s="11"/>
      <c r="F55" s="13"/>
      <c r="G55" s="13"/>
      <c r="H55" s="13"/>
      <c r="I55" s="11"/>
      <c r="J55" s="13"/>
      <c r="K55" s="13"/>
      <c r="L55" s="13"/>
      <c r="M55" s="11"/>
      <c r="N55" s="13"/>
      <c r="O55" s="36">
        <v>1468</v>
      </c>
    </row>
    <row r="56" spans="1:15" ht="27.6">
      <c r="A56" s="7" t="s">
        <v>108</v>
      </c>
      <c r="B56" s="5" t="s">
        <v>68</v>
      </c>
      <c r="C56" s="13"/>
      <c r="D56" s="13"/>
      <c r="E56" s="11"/>
      <c r="F56" s="13">
        <f>C56*D56*E56</f>
        <v>0</v>
      </c>
      <c r="G56" s="13"/>
      <c r="H56" s="13"/>
      <c r="I56" s="11"/>
      <c r="J56" s="13">
        <f>G56*H56*I56</f>
        <v>0</v>
      </c>
      <c r="K56" s="13"/>
      <c r="L56" s="13"/>
      <c r="M56" s="11"/>
      <c r="N56" s="13">
        <f>K56*L56*M56</f>
        <v>0</v>
      </c>
      <c r="O56" s="36">
        <v>0</v>
      </c>
    </row>
    <row r="57" spans="1:15">
      <c r="A57" s="7"/>
      <c r="B57" s="17" t="s">
        <v>69</v>
      </c>
      <c r="C57" s="17"/>
      <c r="D57" s="11"/>
      <c r="E57" s="11"/>
      <c r="F57" s="11">
        <f>C57*D57*E57</f>
        <v>0</v>
      </c>
      <c r="G57" s="17"/>
      <c r="H57" s="11"/>
      <c r="I57" s="11"/>
      <c r="J57" s="11">
        <f>G57*H57*I57</f>
        <v>0</v>
      </c>
      <c r="K57" s="11"/>
      <c r="L57" s="11"/>
      <c r="M57" s="11"/>
      <c r="N57" s="11">
        <f>K57*L57*M57</f>
        <v>0</v>
      </c>
      <c r="O57" s="38">
        <v>832.78</v>
      </c>
    </row>
    <row r="58" spans="1:15" ht="16.5" customHeight="1">
      <c r="A58" s="20"/>
      <c r="B58" s="4" t="s">
        <v>70</v>
      </c>
      <c r="C58" s="13"/>
      <c r="D58" s="13"/>
      <c r="E58" s="11"/>
      <c r="F58" s="13">
        <f>C58*D58*E58</f>
        <v>0</v>
      </c>
      <c r="G58" s="13"/>
      <c r="H58" s="13"/>
      <c r="I58" s="11"/>
      <c r="J58" s="13">
        <f>G58*H58*I58</f>
        <v>0</v>
      </c>
      <c r="K58" s="13"/>
      <c r="L58" s="13"/>
      <c r="M58" s="11"/>
      <c r="N58" s="13">
        <f>K58*L58*M58</f>
        <v>0</v>
      </c>
      <c r="O58" s="36">
        <v>0</v>
      </c>
    </row>
    <row r="59" spans="1:15" ht="14.25" customHeight="1">
      <c r="A59" s="20"/>
      <c r="B59" s="50" t="s">
        <v>71</v>
      </c>
      <c r="C59" s="13"/>
      <c r="D59" s="13"/>
      <c r="E59" s="11"/>
      <c r="F59" s="13"/>
      <c r="G59" s="13"/>
      <c r="H59" s="13"/>
      <c r="I59" s="11"/>
      <c r="J59" s="13"/>
      <c r="K59" s="13"/>
      <c r="L59" s="13"/>
      <c r="M59" s="11"/>
      <c r="N59" s="13"/>
      <c r="O59" s="36">
        <v>0</v>
      </c>
    </row>
    <row r="60" spans="1:15" ht="14.4">
      <c r="A60" s="20"/>
      <c r="B60" s="17" t="s">
        <v>72</v>
      </c>
      <c r="C60" s="13"/>
      <c r="D60" s="13"/>
      <c r="E60" s="11"/>
      <c r="F60" s="13"/>
      <c r="G60" s="13"/>
      <c r="H60" s="13"/>
      <c r="I60" s="11"/>
      <c r="J60" s="13"/>
      <c r="K60" s="13"/>
      <c r="L60" s="13"/>
      <c r="M60" s="11"/>
      <c r="N60" s="13"/>
      <c r="O60" s="36">
        <v>832.91</v>
      </c>
    </row>
    <row r="61" spans="1:15" ht="14.4">
      <c r="A61" s="20"/>
      <c r="B61" s="17" t="s">
        <v>73</v>
      </c>
      <c r="C61" s="13"/>
      <c r="D61" s="13"/>
      <c r="E61" s="11"/>
      <c r="F61" s="13"/>
      <c r="G61" s="13"/>
      <c r="H61" s="13"/>
      <c r="I61" s="11"/>
      <c r="J61" s="13"/>
      <c r="K61" s="13"/>
      <c r="L61" s="13"/>
      <c r="M61" s="11"/>
      <c r="N61" s="13"/>
      <c r="O61" s="36">
        <v>918.01</v>
      </c>
    </row>
    <row r="62" spans="1:15" ht="14.4">
      <c r="A62" s="20"/>
      <c r="B62" s="17" t="s">
        <v>74</v>
      </c>
      <c r="C62" s="13"/>
      <c r="D62" s="13"/>
      <c r="E62" s="11"/>
      <c r="F62" s="13"/>
      <c r="G62" s="13"/>
      <c r="H62" s="13"/>
      <c r="I62" s="11"/>
      <c r="J62" s="13"/>
      <c r="K62" s="13"/>
      <c r="L62" s="13"/>
      <c r="M62" s="11"/>
      <c r="N62" s="13"/>
      <c r="O62" s="36">
        <v>434.96400000000006</v>
      </c>
    </row>
    <row r="63" spans="1:15" ht="14.4">
      <c r="A63" s="28"/>
      <c r="B63" s="11" t="s">
        <v>75</v>
      </c>
      <c r="C63" s="13"/>
      <c r="D63" s="13"/>
      <c r="E63" s="11"/>
      <c r="F63" s="13"/>
      <c r="G63" s="13"/>
      <c r="H63" s="13"/>
      <c r="I63" s="11"/>
      <c r="J63" s="13"/>
      <c r="K63" s="13"/>
      <c r="L63" s="13"/>
      <c r="M63" s="11"/>
      <c r="N63" s="13"/>
      <c r="O63" s="36">
        <v>2667.36</v>
      </c>
    </row>
    <row r="64" spans="1:15" ht="14.4">
      <c r="A64" s="20"/>
      <c r="B64" s="17" t="s">
        <v>76</v>
      </c>
      <c r="C64" s="13"/>
      <c r="D64" s="13"/>
      <c r="E64" s="11"/>
      <c r="F64" s="13"/>
      <c r="G64" s="13"/>
      <c r="H64" s="13"/>
      <c r="I64" s="11"/>
      <c r="J64" s="13"/>
      <c r="K64" s="13"/>
      <c r="L64" s="13"/>
      <c r="M64" s="11"/>
      <c r="N64" s="13"/>
      <c r="O64" s="36">
        <v>2581.44</v>
      </c>
    </row>
    <row r="65" spans="1:15" ht="14.4">
      <c r="A65" s="20"/>
      <c r="B65" s="11" t="s">
        <v>72</v>
      </c>
      <c r="C65" s="13"/>
      <c r="D65" s="13"/>
      <c r="E65" s="11"/>
      <c r="F65" s="13"/>
      <c r="G65" s="13"/>
      <c r="H65" s="13"/>
      <c r="I65" s="11"/>
      <c r="J65" s="13"/>
      <c r="K65" s="13"/>
      <c r="L65" s="13"/>
      <c r="M65" s="11"/>
      <c r="N65" s="13"/>
      <c r="O65" s="36">
        <v>832.91</v>
      </c>
    </row>
    <row r="66" spans="1:15" ht="14.4">
      <c r="A66" s="20"/>
      <c r="B66" s="11" t="s">
        <v>77</v>
      </c>
      <c r="C66" s="13"/>
      <c r="D66" s="13"/>
      <c r="E66" s="11"/>
      <c r="F66" s="13"/>
      <c r="G66" s="13"/>
      <c r="H66" s="13"/>
      <c r="I66" s="11"/>
      <c r="J66" s="13"/>
      <c r="K66" s="13"/>
      <c r="L66" s="13"/>
      <c r="M66" s="11"/>
      <c r="N66" s="13"/>
      <c r="O66" s="36">
        <v>832.91</v>
      </c>
    </row>
    <row r="67" spans="1:15" ht="14.4">
      <c r="A67" s="21"/>
      <c r="B67" s="4" t="s">
        <v>78</v>
      </c>
      <c r="C67" s="13"/>
      <c r="D67" s="13"/>
      <c r="E67" s="11"/>
      <c r="F67" s="13"/>
      <c r="G67" s="13"/>
      <c r="H67" s="13"/>
      <c r="I67" s="11"/>
      <c r="J67" s="13"/>
      <c r="K67" s="13"/>
      <c r="L67" s="13"/>
      <c r="M67" s="11"/>
      <c r="N67" s="13"/>
      <c r="O67" s="36">
        <v>0</v>
      </c>
    </row>
    <row r="68" spans="1:15">
      <c r="A68" s="7"/>
      <c r="B68" s="17" t="s">
        <v>69</v>
      </c>
      <c r="C68" s="13"/>
      <c r="D68" s="13"/>
      <c r="E68" s="11"/>
      <c r="F68" s="13"/>
      <c r="G68" s="13"/>
      <c r="H68" s="13"/>
      <c r="I68" s="11"/>
      <c r="J68" s="13"/>
      <c r="K68" s="13"/>
      <c r="L68" s="13"/>
      <c r="M68" s="11"/>
      <c r="N68" s="13"/>
      <c r="O68" s="36">
        <v>459.3</v>
      </c>
    </row>
    <row r="69" spans="1:15">
      <c r="A69" s="7" t="s">
        <v>109</v>
      </c>
      <c r="B69" s="5" t="s">
        <v>79</v>
      </c>
      <c r="C69" s="13"/>
      <c r="D69" s="13"/>
      <c r="E69" s="11"/>
      <c r="F69" s="13">
        <f>C69*D69*E69</f>
        <v>0</v>
      </c>
      <c r="G69" s="13"/>
      <c r="H69" s="13"/>
      <c r="I69" s="11"/>
      <c r="J69" s="13">
        <f>G69*H69*I69</f>
        <v>0</v>
      </c>
      <c r="K69" s="13"/>
      <c r="L69" s="13"/>
      <c r="M69" s="11"/>
      <c r="N69" s="13">
        <f>K69*L69*M69</f>
        <v>0</v>
      </c>
      <c r="O69" s="36">
        <v>0</v>
      </c>
    </row>
    <row r="70" spans="1:15" ht="14.4">
      <c r="A70" s="7"/>
      <c r="B70" s="17" t="s">
        <v>80</v>
      </c>
      <c r="C70" s="13"/>
      <c r="D70" s="13"/>
      <c r="E70" s="22"/>
      <c r="F70" s="13">
        <f>C70*D70*E70</f>
        <v>0</v>
      </c>
      <c r="G70" s="20">
        <v>0.11</v>
      </c>
      <c r="H70" s="13">
        <v>1</v>
      </c>
      <c r="I70" s="22">
        <v>636.45000000000005</v>
      </c>
      <c r="J70" s="13">
        <f>G70*H70*I70</f>
        <v>70.009500000000003</v>
      </c>
      <c r="K70" s="13"/>
      <c r="L70" s="13"/>
      <c r="M70" s="22"/>
      <c r="N70" s="13">
        <f>K70*L70*M70</f>
        <v>0</v>
      </c>
      <c r="O70" s="36">
        <v>70.009500000000003</v>
      </c>
    </row>
    <row r="71" spans="1:15">
      <c r="A71" s="7"/>
      <c r="B71" s="17" t="s">
        <v>81</v>
      </c>
      <c r="C71" s="13"/>
      <c r="D71" s="13"/>
      <c r="E71" s="22"/>
      <c r="F71" s="13">
        <f>C71*D71*E71</f>
        <v>0</v>
      </c>
      <c r="G71" s="23">
        <v>1</v>
      </c>
      <c r="H71" s="13">
        <v>1</v>
      </c>
      <c r="I71" s="22">
        <v>366.29</v>
      </c>
      <c r="J71" s="13">
        <f>G71*H71*I71</f>
        <v>366.29</v>
      </c>
      <c r="K71" s="13"/>
      <c r="L71" s="13"/>
      <c r="M71" s="22"/>
      <c r="N71" s="13">
        <f>K71*L71*M71</f>
        <v>0</v>
      </c>
      <c r="O71" s="36">
        <v>366.29</v>
      </c>
    </row>
    <row r="72" spans="1:15">
      <c r="A72" s="7"/>
      <c r="B72" s="17" t="s">
        <v>82</v>
      </c>
      <c r="C72" s="13"/>
      <c r="D72" s="13"/>
      <c r="E72" s="11"/>
      <c r="F72" s="13">
        <f>C72*D72*E72</f>
        <v>0</v>
      </c>
      <c r="G72" s="23">
        <v>20</v>
      </c>
      <c r="H72" s="13">
        <v>1</v>
      </c>
      <c r="I72" s="11">
        <v>27.71</v>
      </c>
      <c r="J72" s="13">
        <f>G72*H72*I72</f>
        <v>554.20000000000005</v>
      </c>
      <c r="K72" s="13"/>
      <c r="L72" s="13"/>
      <c r="M72" s="11"/>
      <c r="N72" s="13">
        <f>K72*L72*M72</f>
        <v>0</v>
      </c>
      <c r="O72" s="36">
        <v>554.20000000000005</v>
      </c>
    </row>
    <row r="73" spans="1:15" ht="14.4">
      <c r="A73" s="20"/>
      <c r="B73" s="49" t="s">
        <v>82</v>
      </c>
      <c r="C73" s="13"/>
      <c r="D73" s="13"/>
      <c r="E73" s="11"/>
      <c r="F73" s="13"/>
      <c r="G73" s="13"/>
      <c r="H73" s="13"/>
      <c r="I73" s="11"/>
      <c r="J73" s="13"/>
      <c r="K73" s="13">
        <v>20</v>
      </c>
      <c r="L73" s="13">
        <v>1</v>
      </c>
      <c r="M73" s="11">
        <v>27.71</v>
      </c>
      <c r="N73" s="13">
        <f>K73*L73*M73</f>
        <v>554.20000000000005</v>
      </c>
      <c r="O73" s="36">
        <v>554.20000000000005</v>
      </c>
    </row>
    <row r="74" spans="1:15" ht="17.25" customHeight="1">
      <c r="A74" s="19"/>
      <c r="B74" s="13" t="s">
        <v>83</v>
      </c>
      <c r="C74" s="24"/>
      <c r="D74" s="13"/>
      <c r="E74" s="13"/>
      <c r="F74" s="13"/>
      <c r="G74" s="24"/>
      <c r="H74" s="13"/>
      <c r="I74" s="13"/>
      <c r="J74" s="13"/>
      <c r="K74" s="13"/>
      <c r="L74" s="13"/>
      <c r="M74" s="13"/>
      <c r="N74" s="13"/>
      <c r="O74" s="36">
        <v>6718.4389999999994</v>
      </c>
    </row>
    <row r="75" spans="1:15" ht="30" customHeight="1">
      <c r="A75" s="20"/>
      <c r="B75" s="4" t="s">
        <v>84</v>
      </c>
      <c r="C75" s="13"/>
      <c r="D75" s="13"/>
      <c r="E75" s="11"/>
      <c r="F75" s="13"/>
      <c r="G75" s="13"/>
      <c r="H75" s="13"/>
      <c r="I75" s="11"/>
      <c r="J75" s="13"/>
      <c r="K75" s="13"/>
      <c r="L75" s="13"/>
      <c r="M75" s="11"/>
      <c r="N75" s="13"/>
      <c r="O75" s="36">
        <v>718.12</v>
      </c>
    </row>
    <row r="76" spans="1:15" ht="18" customHeight="1">
      <c r="A76" s="20"/>
      <c r="B76" s="4" t="s">
        <v>85</v>
      </c>
      <c r="C76" s="13"/>
      <c r="D76" s="13"/>
      <c r="E76" s="11"/>
      <c r="F76" s="13"/>
      <c r="G76" s="13"/>
      <c r="H76" s="13"/>
      <c r="I76" s="11"/>
      <c r="J76" s="13"/>
      <c r="K76" s="13"/>
      <c r="L76" s="13"/>
      <c r="M76" s="11"/>
      <c r="N76" s="13"/>
      <c r="O76" s="36">
        <v>565.08000000000004</v>
      </c>
    </row>
    <row r="77" spans="1:15" ht="14.4">
      <c r="A77" s="20"/>
      <c r="B77" s="50" t="s">
        <v>86</v>
      </c>
      <c r="C77" s="13"/>
      <c r="D77" s="13"/>
      <c r="E77" s="11"/>
      <c r="F77" s="13"/>
      <c r="G77" s="13"/>
      <c r="H77" s="13"/>
      <c r="I77" s="11"/>
      <c r="J77" s="13"/>
      <c r="K77" s="13"/>
      <c r="L77" s="13"/>
      <c r="M77" s="11"/>
      <c r="N77" s="13"/>
      <c r="O77" s="36">
        <v>0</v>
      </c>
    </row>
    <row r="78" spans="1:15" ht="14.4">
      <c r="A78" s="20"/>
      <c r="B78" s="17" t="s">
        <v>87</v>
      </c>
      <c r="C78" s="13"/>
      <c r="D78" s="13"/>
      <c r="E78" s="11"/>
      <c r="F78" s="13"/>
      <c r="G78" s="13"/>
      <c r="H78" s="13"/>
      <c r="I78" s="11"/>
      <c r="J78" s="13"/>
      <c r="K78" s="13"/>
      <c r="L78" s="13"/>
      <c r="M78" s="11"/>
      <c r="N78" s="13"/>
      <c r="O78" s="36">
        <v>1203.96</v>
      </c>
    </row>
    <row r="79" spans="1:15" ht="14.4">
      <c r="A79" s="20"/>
      <c r="B79" s="17" t="s">
        <v>88</v>
      </c>
      <c r="C79" s="13"/>
      <c r="D79" s="13"/>
      <c r="E79" s="11"/>
      <c r="F79" s="13"/>
      <c r="G79" s="13"/>
      <c r="H79" s="13"/>
      <c r="I79" s="11"/>
      <c r="J79" s="13"/>
      <c r="K79" s="13"/>
      <c r="L79" s="13"/>
      <c r="M79" s="11"/>
      <c r="N79" s="13"/>
      <c r="O79" s="36">
        <v>732.58</v>
      </c>
    </row>
    <row r="80" spans="1:15" ht="14.4">
      <c r="A80" s="20"/>
      <c r="B80" s="17" t="s">
        <v>89</v>
      </c>
      <c r="C80" s="13"/>
      <c r="D80" s="13"/>
      <c r="E80" s="13"/>
      <c r="F80" s="13">
        <f>C80*D80*E80</f>
        <v>0</v>
      </c>
      <c r="G80" s="13"/>
      <c r="H80" s="13"/>
      <c r="I80" s="13"/>
      <c r="J80" s="13">
        <f>G80*H80*I80</f>
        <v>0</v>
      </c>
      <c r="K80" s="13"/>
      <c r="L80" s="13"/>
      <c r="M80" s="13"/>
      <c r="N80" s="13">
        <f>K80*L80*M80</f>
        <v>0</v>
      </c>
      <c r="O80" s="36">
        <v>626.08000000000004</v>
      </c>
    </row>
    <row r="81" spans="1:15" ht="20.25" customHeight="1">
      <c r="A81" s="20"/>
      <c r="B81" s="4" t="s">
        <v>90</v>
      </c>
      <c r="C81" s="13"/>
      <c r="D81" s="13"/>
      <c r="E81" s="13"/>
      <c r="F81" s="13">
        <f>C81*D81*E81</f>
        <v>0</v>
      </c>
      <c r="G81" s="13"/>
      <c r="H81" s="13"/>
      <c r="I81" s="13"/>
      <c r="J81" s="13">
        <f>G81*H81*I81</f>
        <v>0</v>
      </c>
      <c r="K81" s="13"/>
      <c r="L81" s="13"/>
      <c r="M81" s="13"/>
      <c r="N81" s="13">
        <f>K81*L81*M81</f>
        <v>0</v>
      </c>
      <c r="O81" s="36">
        <v>939.19</v>
      </c>
    </row>
    <row r="82" spans="1:15">
      <c r="A82" s="7"/>
      <c r="B82" s="11" t="s">
        <v>91</v>
      </c>
      <c r="C82" s="13"/>
      <c r="D82" s="13"/>
      <c r="E82" s="13"/>
      <c r="F82" s="13">
        <f>C82*D82*E82</f>
        <v>0</v>
      </c>
      <c r="G82" s="13"/>
      <c r="H82" s="13"/>
      <c r="I82" s="13"/>
      <c r="J82" s="13">
        <f>G82*H82*I82</f>
        <v>0</v>
      </c>
      <c r="K82" s="13"/>
      <c r="L82" s="13"/>
      <c r="M82" s="13"/>
      <c r="N82" s="13">
        <f>K82*L82*M82</f>
        <v>0</v>
      </c>
      <c r="O82" s="36">
        <v>861.9</v>
      </c>
    </row>
    <row r="83" spans="1:15">
      <c r="A83" s="7"/>
      <c r="B83" s="5" t="s">
        <v>110</v>
      </c>
      <c r="C83" s="13"/>
      <c r="D83" s="13"/>
      <c r="E83" s="13"/>
      <c r="F83" s="42">
        <f>SUM(F43:F82)</f>
        <v>0</v>
      </c>
      <c r="G83" s="13"/>
      <c r="H83" s="13"/>
      <c r="I83" s="13"/>
      <c r="J83" s="42">
        <f>SUM(J43:J82)</f>
        <v>990.49950000000013</v>
      </c>
      <c r="K83" s="13"/>
      <c r="L83" s="13"/>
      <c r="M83" s="13"/>
      <c r="N83" s="42">
        <f>SUM(N43:N82)</f>
        <v>554.20000000000005</v>
      </c>
      <c r="O83" s="37">
        <v>31416.284500000002</v>
      </c>
    </row>
    <row r="84" spans="1:15">
      <c r="A84" s="18"/>
      <c r="B84" s="5" t="s">
        <v>111</v>
      </c>
      <c r="C84" s="13">
        <v>539.9</v>
      </c>
      <c r="D84" s="13">
        <v>1</v>
      </c>
      <c r="E84" s="11">
        <v>2.5</v>
      </c>
      <c r="F84" s="42">
        <f>E84*D84*C84</f>
        <v>1349.75</v>
      </c>
      <c r="G84" s="13">
        <v>539.9</v>
      </c>
      <c r="H84" s="13">
        <v>1</v>
      </c>
      <c r="I84" s="11">
        <v>2.5</v>
      </c>
      <c r="J84" s="42">
        <f>I84*H84*G84</f>
        <v>1349.75</v>
      </c>
      <c r="K84" s="13">
        <v>539.9</v>
      </c>
      <c r="L84" s="13">
        <v>1</v>
      </c>
      <c r="M84" s="11">
        <v>2.5</v>
      </c>
      <c r="N84" s="42">
        <f>M84*L84*K84</f>
        <v>1349.75</v>
      </c>
      <c r="O84" s="37">
        <v>16197</v>
      </c>
    </row>
    <row r="85" spans="1:15">
      <c r="A85" s="4"/>
      <c r="B85" s="5" t="s">
        <v>92</v>
      </c>
      <c r="C85" s="13"/>
      <c r="D85" s="13"/>
      <c r="E85" s="13"/>
      <c r="F85" s="42" t="e">
        <f>F13+F22+F29+F34+F38+#REF!+#REF!+F41+F83+F84</f>
        <v>#REF!</v>
      </c>
      <c r="G85" s="13"/>
      <c r="H85" s="13"/>
      <c r="I85" s="13"/>
      <c r="J85" s="42" t="e">
        <f>J13+J22+J29+J34+J38+#REF!+#REF!+J41+J83+J84</f>
        <v>#REF!</v>
      </c>
      <c r="K85" s="13"/>
      <c r="L85" s="13"/>
      <c r="M85" s="13"/>
      <c r="N85" s="42" t="e">
        <f>N13+N22+N29+N34+N38+#REF!+#REF!+N41+N83+N84</f>
        <v>#REF!</v>
      </c>
      <c r="O85" s="37">
        <v>124159.04770000001</v>
      </c>
    </row>
    <row r="86" spans="1:15" s="31" customFormat="1">
      <c r="A86" s="29"/>
      <c r="B86" s="35" t="s">
        <v>95</v>
      </c>
      <c r="C86" s="30"/>
      <c r="D86" s="43"/>
      <c r="E86" s="29"/>
      <c r="F86" s="29"/>
      <c r="G86" s="44"/>
      <c r="H86" s="44"/>
      <c r="I86" s="44"/>
      <c r="J86" s="44"/>
      <c r="K86" s="44"/>
      <c r="L86" s="44"/>
      <c r="M86" s="44"/>
      <c r="N86" s="44"/>
      <c r="O86" s="47">
        <v>104178.96</v>
      </c>
    </row>
    <row r="87" spans="1:15" s="1" customFormat="1">
      <c r="A87" s="32"/>
      <c r="B87" s="35" t="s">
        <v>96</v>
      </c>
      <c r="C87" s="33"/>
      <c r="D87" s="45"/>
      <c r="E87" s="45"/>
      <c r="F87" s="45"/>
      <c r="G87" s="46"/>
      <c r="H87" s="46"/>
      <c r="I87" s="46"/>
      <c r="J87" s="46"/>
      <c r="K87" s="46"/>
      <c r="L87" s="46"/>
      <c r="M87" s="46"/>
      <c r="N87" s="46"/>
      <c r="O87" s="48">
        <v>68771.259999999995</v>
      </c>
    </row>
    <row r="88" spans="1:15" s="1" customFormat="1">
      <c r="A88" s="29"/>
      <c r="B88" s="35" t="s">
        <v>97</v>
      </c>
      <c r="C88" s="34"/>
      <c r="D88" s="29"/>
      <c r="E88" s="29"/>
      <c r="F88" s="29"/>
      <c r="G88" s="46"/>
      <c r="H88" s="46"/>
      <c r="I88" s="46"/>
      <c r="J88" s="46"/>
      <c r="K88" s="46"/>
      <c r="L88" s="46"/>
      <c r="M88" s="46"/>
      <c r="N88" s="46"/>
      <c r="O88" s="48">
        <f>O87-O85</f>
        <v>-55387.787700000015</v>
      </c>
    </row>
    <row r="89" spans="1:15" s="1" customFormat="1">
      <c r="A89" s="29"/>
      <c r="B89" s="35" t="s">
        <v>98</v>
      </c>
      <c r="C89" s="34"/>
      <c r="D89" s="29"/>
      <c r="E89" s="29"/>
      <c r="F89" s="29"/>
      <c r="G89" s="46"/>
      <c r="H89" s="46"/>
      <c r="I89" s="46"/>
      <c r="J89" s="46"/>
      <c r="K89" s="46"/>
      <c r="L89" s="46"/>
      <c r="M89" s="46"/>
      <c r="N89" s="46"/>
      <c r="O89" s="48">
        <f>O5+O88</f>
        <v>-55080.107700000015</v>
      </c>
    </row>
    <row r="90" spans="1:15" s="3" customFormat="1">
      <c r="A90" s="53"/>
      <c r="B90" s="53"/>
      <c r="C90" s="25"/>
      <c r="D90" s="25"/>
      <c r="E90" s="26"/>
      <c r="F90" s="25"/>
    </row>
    <row r="91" spans="1:15" s="3" customFormat="1">
      <c r="A91" s="53"/>
      <c r="B91" s="53"/>
      <c r="C91" s="25"/>
      <c r="D91" s="25"/>
      <c r="E91" s="26"/>
      <c r="F91" s="25"/>
    </row>
    <row r="92" spans="1:15" s="3" customFormat="1">
      <c r="A92" s="53"/>
      <c r="B92" s="53"/>
      <c r="C92" s="25"/>
      <c r="D92" s="25"/>
      <c r="E92" s="26"/>
      <c r="F92" s="25"/>
    </row>
    <row r="93" spans="1:15" s="15" customFormat="1">
      <c r="C93" s="25"/>
      <c r="D93" s="25"/>
      <c r="E93" s="26"/>
      <c r="F93" s="25"/>
      <c r="G93" s="3"/>
    </row>
    <row r="94" spans="1:15" s="15" customFormat="1">
      <c r="A94" s="55"/>
      <c r="B94" s="55"/>
      <c r="C94" s="25"/>
      <c r="D94" s="25"/>
      <c r="E94" s="26"/>
      <c r="F94" s="25"/>
      <c r="G94" s="3"/>
    </row>
    <row r="95" spans="1:15" s="15" customFormat="1">
      <c r="C95" s="25"/>
      <c r="D95" s="25"/>
      <c r="E95" s="26"/>
      <c r="F95" s="25"/>
      <c r="G95" s="3"/>
    </row>
    <row r="96" spans="1:15" s="15" customFormat="1">
      <c r="A96" s="52"/>
      <c r="B96" s="52"/>
      <c r="C96" s="25"/>
      <c r="D96" s="25"/>
      <c r="E96" s="26"/>
      <c r="F96" s="25"/>
      <c r="G96" s="3"/>
    </row>
    <row r="97" spans="1:7" s="15" customFormat="1">
      <c r="C97" s="25"/>
      <c r="D97" s="25"/>
      <c r="E97" s="26"/>
      <c r="F97" s="25"/>
      <c r="G97" s="3"/>
    </row>
    <row r="98" spans="1:7" s="15" customFormat="1">
      <c r="A98" s="52"/>
      <c r="B98" s="52"/>
      <c r="C98" s="25"/>
      <c r="D98" s="25"/>
      <c r="E98" s="26"/>
      <c r="F98" s="25"/>
      <c r="G98" s="3"/>
    </row>
    <row r="99" spans="1:7" s="15" customFormat="1">
      <c r="C99" s="25"/>
      <c r="D99" s="25"/>
      <c r="E99" s="26"/>
      <c r="F99" s="25"/>
      <c r="G99" s="3"/>
    </row>
  </sheetData>
  <mergeCells count="9">
    <mergeCell ref="A98:B98"/>
    <mergeCell ref="A91:B91"/>
    <mergeCell ref="A92:B92"/>
    <mergeCell ref="A1:B1"/>
    <mergeCell ref="A2:B2"/>
    <mergeCell ref="A3:B3"/>
    <mergeCell ref="A90:B90"/>
    <mergeCell ref="A94:B94"/>
    <mergeCell ref="A96:B96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2020-01-14T06:47:00Z</dcterms:created>
  <dcterms:modified xsi:type="dcterms:W3CDTF">2020-03-17T03:04:24Z</dcterms:modified>
</cp:coreProperties>
</file>