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73" i="1"/>
  <c r="C174"/>
  <c r="C166"/>
  <c r="C103"/>
  <c r="C92"/>
  <c r="C89"/>
  <c r="C82"/>
  <c r="C70"/>
  <c r="C57"/>
  <c r="C49"/>
  <c r="A30"/>
  <c r="A31"/>
  <c r="A32"/>
  <c r="A33"/>
  <c r="A34"/>
  <c r="A35"/>
  <c r="B11"/>
  <c r="C168"/>
</calcChain>
</file>

<file path=xl/sharedStrings.xml><?xml version="1.0" encoding="utf-8"?>
<sst xmlns="http://schemas.openxmlformats.org/spreadsheetml/2006/main" count="201" uniqueCount="199">
  <si>
    <t>На согласование 2016 год</t>
  </si>
  <si>
    <t>Расчет размера платы за жилое помещение на 2016 год.</t>
  </si>
  <si>
    <t>многоквартирного жилого дома</t>
  </si>
  <si>
    <t>ул. Парковая, 44</t>
  </si>
  <si>
    <t xml:space="preserve">    Натуральные показатели и технические характеристики</t>
  </si>
  <si>
    <t>Общая площадь жилых помещений</t>
  </si>
  <si>
    <t>Уборочная площадь элементов л/клеток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</si>
  <si>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</si>
  <si>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</si>
  <si>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</si>
  <si>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</si>
  <si>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</si>
  <si>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</si>
  <si>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</si>
  <si>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Площадь чердаков</t>
  </si>
  <si>
    <t>Площадь подвала</t>
  </si>
  <si>
    <t>Площадь  кровли (уборка мусора)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</si>
  <si>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</si>
  <si>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</si>
  <si>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</si>
  <si>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</si>
  <si>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</si>
  <si>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Количество общедомовых приборовэлектроэнергии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</si>
  <si>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</si>
  <si>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</si>
  <si>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</si>
  <si>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</si>
  <si>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</si>
  <si>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</si>
  <si>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</si>
  <si>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</si>
  <si>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</si>
  <si>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</si>
  <si>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</si>
  <si>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</si>
  <si>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</si>
  <si>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</si>
  <si>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</si>
  <si>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</si>
  <si>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</si>
  <si>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</si>
  <si>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</si>
  <si>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</si>
  <si>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 (319 чел.)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</si>
  <si>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</si>
  <si>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</si>
  <si>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</si>
  <si>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</si>
  <si>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</si>
  <si>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</si>
  <si>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</si>
  <si>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>Подметание придомовой территории в летний период</t>
  </si>
  <si>
    <t>Подметание придомовой территории в летний период после покоса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</si>
  <si>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</si>
  <si>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</si>
  <si>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</si>
  <si>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до 2-х см</t>
  </si>
  <si>
    <t xml:space="preserve">Подметание снега выше 2-х см 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</si>
  <si>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</si>
  <si>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</si>
  <si>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</si>
  <si>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</si>
  <si>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</si>
  <si>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</si>
  <si>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расконервация системы центрального отопления</t>
  </si>
  <si>
    <t>Ликвидация воздушных пробок</t>
  </si>
  <si>
    <t xml:space="preserve"> - в стояке</t>
  </si>
  <si>
    <t xml:space="preserve"> - в радиаторном блоке</t>
  </si>
  <si>
    <t>Осмотр системы отопленияв чердачных и подвальных помещениях</t>
  </si>
  <si>
    <t>Промывка трубопроводов системы ЦО</t>
  </si>
  <si>
    <t>Испытание трубопроводов системы ЦО</t>
  </si>
  <si>
    <t>Консервация и расконсервация системы ЦО</t>
  </si>
  <si>
    <t>Регулировка и наладка системы ЦО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</si>
  <si>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</si>
  <si>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</si>
  <si>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</si>
  <si>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</si>
  <si>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</si>
  <si>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</si>
  <si>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</si>
  <si>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Ершение канализационного лежака (прочистка)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</si>
  <si>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</si>
  <si>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</si>
  <si>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Диспетчерское обслуживание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</si>
  <si>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</si>
  <si>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</si>
  <si>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</si>
  <si>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</si>
  <si>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</si>
  <si>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</si>
  <si>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</si>
  <si>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Настройка, поверка преобразователя давления</t>
  </si>
  <si>
    <t>Текущий ремонт электрооборудования (непредвиденные работы)</t>
  </si>
  <si>
    <t>замена пакетного выключателя ПВ 2*40 (кв.№15)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</si>
  <si>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</si>
  <si>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</si>
  <si>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автоматического выключателя 25А (кв.№46)</t>
  </si>
  <si>
    <t>замена фотореле в схеме освещения придомовой территории (ВРУ 9 подъезд) с устройством кабеля АВВГ-П 2*2,5*2,5мп</t>
  </si>
  <si>
    <t>замена светильника в МОП СА-18</t>
  </si>
  <si>
    <t>Текущий ремонт систем водоснабжения и водоотведения (непредвиденные работы)</t>
  </si>
  <si>
    <t>устранение засора канализационного выпуска Ду 100мм (2 подъезд)</t>
  </si>
  <si>
    <t>устранение засора канализационного выпуска Ду 100 мм (3-4 подъезды)</t>
  </si>
  <si>
    <t>устранение засора канализационного коллектора Ду 100мм (1-2 подъезды)</t>
  </si>
  <si>
    <t>замена узла подключения водосчетчика ХВС (1,2 подъезды)</t>
  </si>
  <si>
    <t>замена уплотнительной сантехнической прокладки 3/4 (1,2 подъезды)</t>
  </si>
  <si>
    <t>уплотнение соединений силиконовым санитарным герметиком (1,2 пп)</t>
  </si>
  <si>
    <t>замена вентиля на стояке ХВС Ду 32мм (стояк квартиры №52) с отжигом</t>
  </si>
  <si>
    <t>уплотнение соединений силиконовым герметиком, сантехническим льном (кв.52)</t>
  </si>
  <si>
    <t>замена вентиля Ду 32 мм со сборкой на стояке ХВС с отжигом (стояк кв.№59):</t>
  </si>
  <si>
    <t>смена вентиля чугунного Ду 32 мм</t>
  </si>
  <si>
    <t>смена сгона Ду 32 мм</t>
  </si>
  <si>
    <t>смена стальной муфты Ду 32мм</t>
  </si>
  <si>
    <t>смена контргайки Ду 32мм</t>
  </si>
  <si>
    <t>смена резьбы Ду 15мм</t>
  </si>
  <si>
    <t>смена крана шарового Ду 15мм</t>
  </si>
  <si>
    <t>уплотнение соединений силиконовым герметиком, сантехническим льном</t>
  </si>
  <si>
    <t>сварочные работы</t>
  </si>
  <si>
    <t>устранение свища на магистрале хвс (1,2пп)</t>
  </si>
  <si>
    <t>Текущий ремонт конструк.элементов  (непредвиденные работы)</t>
  </si>
  <si>
    <t>закрытие продухов в фундаменте (1 подъезд, повторно)</t>
  </si>
  <si>
    <t>закрытие продухов в фундаменте (10 подъезд, повторно)</t>
  </si>
  <si>
    <t>осмотр чердаков на наличие течей с кровли (1-10подъезды)</t>
  </si>
  <si>
    <t>слив воды с емкостей установленных в чердачном помещении</t>
  </si>
  <si>
    <t>очистка козырьков над входом в подъезд (1-10пп)</t>
  </si>
  <si>
    <t>установка емкостей на чердаке в местах течи кровли (7подъезд) мешок полипропиленовый</t>
  </si>
  <si>
    <t>слив воды с емкостей установленных в чердачном помещении (7,8 подъзды)</t>
  </si>
  <si>
    <t>очистка кровли от снега у дверей выхода на кровлю (3-10пп)</t>
  </si>
  <si>
    <t>очистка балкона от снега (2-3 подъезды)</t>
  </si>
  <si>
    <t>очистка парапета кровли от снега (2,3 подъезд)</t>
  </si>
  <si>
    <t xml:space="preserve">осмотр чердаков на наличие течей с кровли (1-10подъезды) </t>
  </si>
  <si>
    <t>слив воды с емкостей установленных в чердачном помещении (4,7,8пп)</t>
  </si>
  <si>
    <t>демонтаж-монтаж обшивки (S=0,02м2) на двери выхода на чердак и переустановка проушины</t>
  </si>
  <si>
    <t>ремонт контейнера с рихтованием боковин (S=2,5м2)  частичной заменой металлич.листа и его покраской</t>
  </si>
  <si>
    <t>открытие продухов в фундаменте</t>
  </si>
  <si>
    <t>укрепление поручня с заменой болтов крепления (5 подъезд 1 этаж)- анкер фасадный 10*80 - 4 шт.</t>
  </si>
  <si>
    <t>ремонт отмостки (подрядчик ООО "Стройматериалы)</t>
  </si>
  <si>
    <t>осмотр чердаков на наличие течей с кровли (10 подъезд)</t>
  </si>
  <si>
    <t>ремонт контейнера на площадке ТКО с рихтованием боковин (S 2,0м2), с заменой арматуры А14 - 1 мп, с заменой уголка 40*40*4-2мп(сварка)</t>
  </si>
  <si>
    <t>осмотр чердаков на наличие течей с кровли (1-10пп)</t>
  </si>
  <si>
    <t>закрытие продухов материалом б/у</t>
  </si>
  <si>
    <t>закрытие люков выхода на чердак (1,2,5,7-10пп)</t>
  </si>
  <si>
    <t>установка замка на люк выхода на чердак (2 подъезд)</t>
  </si>
  <si>
    <t>осмотр чердака на наличие течей (1-10пп)</t>
  </si>
  <si>
    <t>остекление балконной двери кв.31</t>
  </si>
  <si>
    <t>набивка штапика</t>
  </si>
  <si>
    <t>ремонт балконной двери кв.31</t>
  </si>
  <si>
    <t>переустановка дверных навесов</t>
  </si>
  <si>
    <t>подгонка дверного полотна</t>
  </si>
  <si>
    <t>установка штапика</t>
  </si>
  <si>
    <t>установка шпингалета</t>
  </si>
  <si>
    <t>установка ручки-скобы</t>
  </si>
  <si>
    <t xml:space="preserve">            ИТОГО по п. 9 :</t>
  </si>
  <si>
    <t xml:space="preserve">   Сумма затрат по дому с ремонтом  :</t>
  </si>
  <si>
    <t>по управлению и обслуживанию</t>
  </si>
  <si>
    <t>МКД по ул.Парковая 44</t>
  </si>
  <si>
    <t xml:space="preserve">Отчет за 2022 г. </t>
  </si>
  <si>
    <t>Результат на 01.01.2022 г. ("+" экономия, "-" перерасход)</t>
  </si>
  <si>
    <r>
      <t xml:space="preserve">замена светильника </t>
    </r>
    <r>
      <rPr>
        <b/>
        <sz val="12"/>
        <rFont val="Times New Roman"/>
        <family val="1"/>
        <charset val="204"/>
      </rPr>
      <t xml:space="preserve">ЛУЧ ДРАЙВ </t>
    </r>
    <r>
      <rPr>
        <sz val="12"/>
        <rFont val="Times New Roman"/>
        <family val="1"/>
        <charset val="204"/>
      </rPr>
      <t>на лестничном марше (3,5,6 подъезды)</t>
    </r>
  </si>
  <si>
    <t xml:space="preserve">Итого начислено населению </t>
  </si>
  <si>
    <t xml:space="preserve">Итого оплачено населением </t>
  </si>
  <si>
    <t>Начислено арендаторам нежилых помещений (без НДС)</t>
  </si>
  <si>
    <t>Поступило средств от арендаторов нежилых помещений (без НДС)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</si>
  <si>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</si>
  <si>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</si>
  <si>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</si>
  <si>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3. Уборка придомовой территории, входящей в состав общего имущества</t>
  </si>
  <si>
    <t>3.2.</t>
  </si>
  <si>
    <t xml:space="preserve"> 3.3.</t>
  </si>
  <si>
    <t xml:space="preserve"> 3.4.</t>
  </si>
  <si>
    <t xml:space="preserve"> 3.5.</t>
  </si>
  <si>
    <t xml:space="preserve"> 3.6. </t>
  </si>
  <si>
    <t xml:space="preserve"> 3.7.</t>
  </si>
  <si>
    <t>3.8.</t>
  </si>
  <si>
    <t>3.9.</t>
  </si>
  <si>
    <t>3.10.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</si>
  <si>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</si>
  <si>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</si>
  <si>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</si>
  <si>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</si>
  <si>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</si>
  <si>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</si>
  <si>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5.6.</t>
  </si>
  <si>
    <t>6.Аварийное обслуживание внутридомового инжен.сантехнич. и эл.технического оборудования</t>
  </si>
  <si>
    <t xml:space="preserve"> 6.1</t>
  </si>
  <si>
    <t xml:space="preserve">            ИТОГО по п. 6 :</t>
  </si>
  <si>
    <t>7.Дератизация</t>
  </si>
  <si>
    <t>8.Дезинсекция</t>
  </si>
  <si>
    <t>9. Поверка и обслуживание общедомовых приборов учета.</t>
  </si>
  <si>
    <t xml:space="preserve"> 9.1.</t>
  </si>
  <si>
    <t xml:space="preserve"> 9.2.</t>
  </si>
  <si>
    <t xml:space="preserve"> 9.3.</t>
  </si>
  <si>
    <t xml:space="preserve"> 9.4.</t>
  </si>
  <si>
    <t xml:space="preserve"> 9.5.</t>
  </si>
  <si>
    <t xml:space="preserve"> 9.6.</t>
  </si>
  <si>
    <t>10. Текущий ремонт   Непредвиденные работы</t>
  </si>
  <si>
    <t>10.1.</t>
  </si>
  <si>
    <t>10.2.</t>
  </si>
  <si>
    <t>10.3.</t>
  </si>
  <si>
    <t>11.Управление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</si>
</sst>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topLeftCell="A155" workbookViewId="0">
      <selection activeCell="C173" sqref="C173"/>
    </sheetView>
  </sheetViews>
  <sheetFormatPr defaultColWidth="9.109375" defaultRowHeight="15.6"/>
  <cols>
    <col min="1" max="1" width="6.6640625" style="47" customWidth="1"/>
    <col min="2" max="2" width="77.6640625" style="48" customWidth="1"/>
    <col min="3" max="3" width="19.5546875" style="48" customWidth="1"/>
    <col min="4" max="200" width="9.109375" style="48" customWidth="1"/>
    <col min="201" max="201" width="5" style="48" customWidth="1"/>
    <col min="202" max="202" width="46" style="48" customWidth="1"/>
    <col min="203" max="206" width="9.33203125" style="48" customWidth="1"/>
    <col min="207" max="207" width="8.33203125" style="48" customWidth="1"/>
    <col min="208" max="211" width="9.33203125" style="48" customWidth="1"/>
    <col min="212" max="212" width="11" style="48" customWidth="1"/>
    <col min="213" max="215" width="9.109375" style="48" customWidth="1"/>
    <col min="216" max="216" width="9.33203125" style="48" customWidth="1"/>
    <col min="217" max="217" width="9.109375" style="48" customWidth="1"/>
    <col min="218" max="218" width="9.33203125" style="48" customWidth="1"/>
    <col min="219" max="16384" width="9.109375" style="48"/>
  </cols>
  <sheetData>
    <row r="1" spans="1:2" s="23" customFormat="1" hidden="1">
      <c r="A1" s="21"/>
      <c r="B1" s="22" t="s">
        <v>0</v>
      </c>
    </row>
    <row r="2" spans="1:2" s="23" customFormat="1" hidden="1">
      <c r="A2" s="21"/>
      <c r="B2" s="24"/>
    </row>
    <row r="3" spans="1:2" s="23" customFormat="1" hidden="1">
      <c r="A3" s="21"/>
      <c r="B3" s="22" t="s">
        <v>1</v>
      </c>
    </row>
    <row r="4" spans="1:2" s="23" customFormat="1" hidden="1">
      <c r="A4" s="21"/>
      <c r="B4" s="22" t="s">
        <v>2</v>
      </c>
    </row>
    <row r="5" spans="1:2" s="23" customFormat="1" ht="16.2" hidden="1">
      <c r="A5" s="21"/>
      <c r="B5" s="25" t="s">
        <v>3</v>
      </c>
    </row>
    <row r="6" spans="1:2" s="23" customFormat="1" ht="15" hidden="1" customHeight="1">
      <c r="A6" s="26"/>
      <c r="B6" s="27"/>
    </row>
    <row r="7" spans="1:2" s="23" customFormat="1" ht="15" hidden="1" customHeight="1">
      <c r="A7" s="28"/>
      <c r="B7" s="29"/>
    </row>
    <row r="8" spans="1:2" s="23" customFormat="1" ht="15" hidden="1" customHeight="1">
      <c r="A8" s="28"/>
      <c r="B8" s="29"/>
    </row>
    <row r="9" spans="1:2" s="23" customFormat="1" ht="15" hidden="1" customHeight="1">
      <c r="A9" s="28"/>
      <c r="B9" s="29"/>
    </row>
    <row r="10" spans="1:2" s="23" customFormat="1" ht="15" hidden="1" customHeight="1">
      <c r="A10" s="30"/>
      <c r="B10" s="31"/>
    </row>
    <row r="11" spans="1:2" s="23" customFormat="1" hidden="1">
      <c r="A11" s="13">
        <v>1</v>
      </c>
      <c r="B11" s="13">
        <f>A11+1</f>
        <v>2</v>
      </c>
    </row>
    <row r="12" spans="1:2" s="23" customFormat="1" ht="16.2" hidden="1">
      <c r="A12" s="13"/>
      <c r="B12" s="5" t="s">
        <v>4</v>
      </c>
    </row>
    <row r="13" spans="1:2" s="23" customFormat="1" hidden="1">
      <c r="A13" s="4">
        <v>1</v>
      </c>
      <c r="B13" s="32" t="s">
        <v>5</v>
      </c>
    </row>
    <row r="14" spans="1:2" s="23" customFormat="1" hidden="1">
      <c r="A14" s="4">
        <v>2</v>
      </c>
      <c r="B14" s="32" t="s">
        <v>6</v>
      </c>
    </row>
    <row r="15" spans="1:2" s="23" customFormat="1" hidden="1">
      <c r="A15" s="4"/>
      <c r="B15" s="32" t="s">
        <v>7</v>
      </c>
    </row>
    <row r="16" spans="1:2" s="23" customFormat="1" hidden="1">
      <c r="A16" s="4"/>
      <c r="B16" s="32" t="s">
        <v>8</v>
      </c>
    </row>
    <row r="17" spans="1:2" s="23" customFormat="1" hidden="1">
      <c r="A17" s="4"/>
      <c r="B17" s="32" t="s">
        <v>9</v>
      </c>
    </row>
    <row r="18" spans="1:2" s="23" customFormat="1" hidden="1">
      <c r="A18" s="4">
        <v>3</v>
      </c>
      <c r="B18" s="32" t="s">
        <v>10</v>
      </c>
    </row>
    <row r="19" spans="1:2" s="23" customFormat="1" hidden="1">
      <c r="A19" s="4"/>
      <c r="B19" s="32" t="s">
        <v>11</v>
      </c>
    </row>
    <row r="20" spans="1:2" s="23" customFormat="1" hidden="1">
      <c r="A20" s="4">
        <v>4</v>
      </c>
      <c r="B20" s="32" t="s">
        <v>12</v>
      </c>
    </row>
    <row r="21" spans="1:2" s="23" customFormat="1" hidden="1">
      <c r="A21" s="4">
        <v>5</v>
      </c>
      <c r="B21" s="32" t="s">
        <v>13</v>
      </c>
    </row>
    <row r="22" spans="1:2" s="23" customFormat="1" hidden="1">
      <c r="A22" s="4">
        <v>7</v>
      </c>
      <c r="B22" s="32" t="s">
        <v>14</v>
      </c>
    </row>
    <row r="23" spans="1:2" s="23" customFormat="1" hidden="1">
      <c r="A23" s="4">
        <v>8</v>
      </c>
      <c r="B23" s="32" t="s">
        <v>15</v>
      </c>
    </row>
    <row r="24" spans="1:2" s="23" customFormat="1" hidden="1">
      <c r="A24" s="4">
        <v>9</v>
      </c>
      <c r="B24" s="32" t="s">
        <v>16</v>
      </c>
    </row>
    <row r="25" spans="1:2" s="23" customFormat="1" hidden="1">
      <c r="A25" s="4">
        <v>10</v>
      </c>
      <c r="B25" s="33" t="s">
        <v>17</v>
      </c>
    </row>
    <row r="26" spans="1:2" s="23" customFormat="1" hidden="1">
      <c r="A26" s="4">
        <v>11</v>
      </c>
      <c r="B26" s="33" t="s">
        <v>18</v>
      </c>
    </row>
    <row r="27" spans="1:2" s="23" customFormat="1" hidden="1">
      <c r="A27" s="4">
        <v>12</v>
      </c>
      <c r="B27" s="33" t="s">
        <v>19</v>
      </c>
    </row>
    <row r="28" spans="1:2" s="23" customFormat="1" hidden="1">
      <c r="A28" s="4">
        <v>13</v>
      </c>
      <c r="B28" s="33" t="s">
        <v>20</v>
      </c>
    </row>
    <row r="29" spans="1:2" s="23" customFormat="1" hidden="1">
      <c r="A29" s="4">
        <v>14</v>
      </c>
      <c r="B29" s="33" t="s">
        <v>21</v>
      </c>
    </row>
    <row r="30" spans="1:2" s="23" customFormat="1" hidden="1">
      <c r="A30" s="4">
        <f t="shared" ref="A30:A35" si="0">A29+1</f>
        <v>15</v>
      </c>
      <c r="B30" s="33" t="s">
        <v>22</v>
      </c>
    </row>
    <row r="31" spans="1:2" s="23" customFormat="1" hidden="1">
      <c r="A31" s="4">
        <f t="shared" si="0"/>
        <v>16</v>
      </c>
      <c r="B31" s="33" t="s">
        <v>23</v>
      </c>
    </row>
    <row r="32" spans="1:2" s="23" customFormat="1" hidden="1">
      <c r="A32" s="4">
        <f t="shared" si="0"/>
        <v>17</v>
      </c>
      <c r="B32" s="33" t="s">
        <v>24</v>
      </c>
    </row>
    <row r="33" spans="1:3" s="23" customFormat="1" hidden="1">
      <c r="A33" s="4">
        <f t="shared" si="0"/>
        <v>18</v>
      </c>
      <c r="B33" s="33" t="s">
        <v>25</v>
      </c>
    </row>
    <row r="34" spans="1:3" s="23" customFormat="1" hidden="1">
      <c r="A34" s="4">
        <f t="shared" si="0"/>
        <v>19</v>
      </c>
      <c r="B34" s="33" t="s">
        <v>26</v>
      </c>
    </row>
    <row r="35" spans="1:3" s="23" customFormat="1" hidden="1">
      <c r="A35" s="4">
        <f t="shared" si="0"/>
        <v>20</v>
      </c>
      <c r="B35" s="33" t="s">
        <v>27</v>
      </c>
    </row>
    <row r="36" spans="1:3" s="23" customFormat="1" hidden="1">
      <c r="A36" s="4"/>
      <c r="B36" s="33"/>
    </row>
    <row r="37" spans="1:3" s="23" customFormat="1" hidden="1">
      <c r="A37" s="34"/>
      <c r="B37" s="35"/>
    </row>
    <row r="38" spans="1:3" s="38" customFormat="1">
      <c r="A38" s="50" t="s">
        <v>155</v>
      </c>
      <c r="B38" s="50"/>
      <c r="C38" s="37"/>
    </row>
    <row r="39" spans="1:3" s="38" customFormat="1">
      <c r="A39" s="50" t="s">
        <v>153</v>
      </c>
      <c r="B39" s="50"/>
      <c r="C39" s="37"/>
    </row>
    <row r="40" spans="1:3" s="38" customFormat="1">
      <c r="A40" s="50" t="s">
        <v>154</v>
      </c>
      <c r="B40" s="50"/>
      <c r="C40" s="37"/>
    </row>
    <row r="41" spans="1:3" s="38" customFormat="1">
      <c r="A41" s="36"/>
      <c r="B41" s="36"/>
      <c r="C41" s="37"/>
    </row>
    <row r="42" spans="1:3" s="24" customFormat="1" ht="16.2">
      <c r="A42" s="1"/>
      <c r="B42" s="2" t="s">
        <v>156</v>
      </c>
      <c r="C42" s="3">
        <v>-331554.8765100005</v>
      </c>
    </row>
    <row r="43" spans="1:3" s="24" customFormat="1">
      <c r="A43" s="4"/>
      <c r="B43" s="20" t="s">
        <v>164</v>
      </c>
      <c r="C43" s="6"/>
    </row>
    <row r="44" spans="1:3" s="24" customFormat="1" ht="21" customHeight="1">
      <c r="A44" s="4" t="s">
        <v>28</v>
      </c>
      <c r="B44" s="7" t="s">
        <v>29</v>
      </c>
      <c r="C44" s="8">
        <v>53364.695999999989</v>
      </c>
    </row>
    <row r="45" spans="1:3" s="24" customFormat="1" ht="19.8" customHeight="1">
      <c r="A45" s="4"/>
      <c r="B45" s="7" t="s">
        <v>30</v>
      </c>
      <c r="C45" s="8">
        <v>37594.368000000002</v>
      </c>
    </row>
    <row r="46" spans="1:3" s="24" customFormat="1">
      <c r="A46" s="4" t="s">
        <v>31</v>
      </c>
      <c r="B46" s="7" t="s">
        <v>32</v>
      </c>
      <c r="C46" s="8">
        <v>80669.808000000005</v>
      </c>
    </row>
    <row r="47" spans="1:3" s="24" customFormat="1">
      <c r="A47" s="4"/>
      <c r="B47" s="7" t="s">
        <v>33</v>
      </c>
      <c r="C47" s="8">
        <v>36568.727999999996</v>
      </c>
    </row>
    <row r="48" spans="1:3" s="24" customFormat="1" ht="36.6" customHeight="1">
      <c r="A48" s="4" t="s">
        <v>34</v>
      </c>
      <c r="B48" s="7" t="s">
        <v>35</v>
      </c>
      <c r="C48" s="8">
        <v>15443.421</v>
      </c>
    </row>
    <row r="49" spans="1:4" s="24" customFormat="1" ht="17.399999999999999" customHeight="1">
      <c r="A49" s="4"/>
      <c r="B49" s="9" t="s">
        <v>36</v>
      </c>
      <c r="C49" s="10">
        <f>SUM(C44:C48)</f>
        <v>223641.02099999998</v>
      </c>
    </row>
    <row r="50" spans="1:4" s="24" customFormat="1" ht="16.8" customHeight="1">
      <c r="A50" s="4"/>
      <c r="B50" s="49" t="s">
        <v>37</v>
      </c>
      <c r="C50" s="8"/>
    </row>
    <row r="51" spans="1:4" s="24" customFormat="1">
      <c r="A51" s="4" t="s">
        <v>38</v>
      </c>
      <c r="B51" s="7" t="s">
        <v>39</v>
      </c>
      <c r="C51" s="8">
        <v>16442.999999999996</v>
      </c>
    </row>
    <row r="52" spans="1:4" s="24" customFormat="1">
      <c r="A52" s="4" t="s">
        <v>40</v>
      </c>
      <c r="B52" s="7" t="s">
        <v>41</v>
      </c>
      <c r="C52" s="8">
        <v>28695.396000000001</v>
      </c>
    </row>
    <row r="53" spans="1:4" s="24" customFormat="1">
      <c r="A53" s="4" t="s">
        <v>42</v>
      </c>
      <c r="B53" s="7" t="s">
        <v>43</v>
      </c>
      <c r="C53" s="8">
        <v>34776.939119999995</v>
      </c>
    </row>
    <row r="54" spans="1:4" s="24" customFormat="1">
      <c r="A54" s="4" t="s">
        <v>44</v>
      </c>
      <c r="B54" s="7" t="s">
        <v>45</v>
      </c>
      <c r="C54" s="8">
        <v>0</v>
      </c>
    </row>
    <row r="55" spans="1:4" s="24" customFormat="1">
      <c r="A55" s="4" t="s">
        <v>46</v>
      </c>
      <c r="B55" s="7" t="s">
        <v>47</v>
      </c>
      <c r="C55" s="8">
        <v>0</v>
      </c>
    </row>
    <row r="56" spans="1:4" s="24" customFormat="1">
      <c r="A56" s="4" t="s">
        <v>48</v>
      </c>
      <c r="B56" s="7" t="s">
        <v>49</v>
      </c>
      <c r="C56" s="8">
        <v>1331.04</v>
      </c>
    </row>
    <row r="57" spans="1:4" s="24" customFormat="1">
      <c r="A57" s="4"/>
      <c r="B57" s="9" t="s">
        <v>50</v>
      </c>
      <c r="C57" s="10">
        <f>SUM(C51:C56)</f>
        <v>81246.375119999982</v>
      </c>
      <c r="D57" s="22"/>
    </row>
    <row r="58" spans="1:4" s="24" customFormat="1">
      <c r="A58" s="4"/>
      <c r="B58" s="20" t="s">
        <v>165</v>
      </c>
      <c r="C58" s="8"/>
    </row>
    <row r="59" spans="1:4" s="24" customFormat="1">
      <c r="A59" s="4" t="s">
        <v>63</v>
      </c>
      <c r="B59" s="7" t="s">
        <v>51</v>
      </c>
      <c r="C59" s="8">
        <v>13903.212000000001</v>
      </c>
    </row>
    <row r="60" spans="1:4" s="24" customFormat="1">
      <c r="A60" s="4"/>
      <c r="B60" s="7" t="s">
        <v>52</v>
      </c>
      <c r="C60" s="8"/>
    </row>
    <row r="61" spans="1:4" s="24" customFormat="1">
      <c r="A61" s="11" t="s">
        <v>166</v>
      </c>
      <c r="B61" s="7" t="s">
        <v>53</v>
      </c>
      <c r="C61" s="8">
        <v>111622.406</v>
      </c>
    </row>
    <row r="62" spans="1:4" s="24" customFormat="1">
      <c r="A62" s="11" t="s">
        <v>167</v>
      </c>
      <c r="B62" s="7" t="s">
        <v>54</v>
      </c>
      <c r="C62" s="8">
        <v>10851.672</v>
      </c>
    </row>
    <row r="63" spans="1:4" s="24" customFormat="1">
      <c r="A63" s="11" t="s">
        <v>168</v>
      </c>
      <c r="B63" s="7" t="s">
        <v>55</v>
      </c>
      <c r="C63" s="8">
        <v>11731.32</v>
      </c>
    </row>
    <row r="64" spans="1:4" s="24" customFormat="1">
      <c r="A64" s="11" t="s">
        <v>169</v>
      </c>
      <c r="B64" s="7" t="s">
        <v>56</v>
      </c>
      <c r="C64" s="8">
        <v>35576.307000000001</v>
      </c>
    </row>
    <row r="65" spans="1:3" s="24" customFormat="1">
      <c r="A65" s="11" t="s">
        <v>170</v>
      </c>
      <c r="B65" s="7" t="s">
        <v>57</v>
      </c>
      <c r="C65" s="8">
        <v>52083.335999999996</v>
      </c>
    </row>
    <row r="66" spans="1:3" s="24" customFormat="1" ht="31.2">
      <c r="A66" s="4" t="s">
        <v>171</v>
      </c>
      <c r="B66" s="7" t="s">
        <v>58</v>
      </c>
      <c r="C66" s="8">
        <v>15116.400000000001</v>
      </c>
    </row>
    <row r="67" spans="1:3" s="24" customFormat="1" ht="29.4" customHeight="1">
      <c r="A67" s="4" t="s">
        <v>172</v>
      </c>
      <c r="B67" s="7" t="s">
        <v>59</v>
      </c>
      <c r="C67" s="8">
        <v>1237.9699999999998</v>
      </c>
    </row>
    <row r="68" spans="1:3" s="24" customFormat="1" ht="35.4" customHeight="1">
      <c r="A68" s="4" t="s">
        <v>173</v>
      </c>
      <c r="B68" s="7" t="s">
        <v>60</v>
      </c>
      <c r="C68" s="8">
        <v>15985.241999999998</v>
      </c>
    </row>
    <row r="69" spans="1:3" s="24" customFormat="1" ht="20.399999999999999" customHeight="1">
      <c r="A69" s="4" t="s">
        <v>174</v>
      </c>
      <c r="B69" s="7" t="s">
        <v>61</v>
      </c>
      <c r="C69" s="8">
        <v>24449.052000000003</v>
      </c>
    </row>
    <row r="70" spans="1:3" s="24" customFormat="1" ht="18.600000000000001" customHeight="1">
      <c r="A70" s="4"/>
      <c r="B70" s="9" t="s">
        <v>62</v>
      </c>
      <c r="C70" s="10">
        <f>SUM(C59:C69)</f>
        <v>292556.91700000002</v>
      </c>
    </row>
    <row r="71" spans="1:3" s="24" customFormat="1">
      <c r="A71" s="4"/>
      <c r="B71" s="20" t="s">
        <v>175</v>
      </c>
      <c r="C71" s="8"/>
    </row>
    <row r="72" spans="1:3" s="24" customFormat="1" ht="31.2">
      <c r="A72" s="4" t="s">
        <v>74</v>
      </c>
      <c r="B72" s="7" t="s">
        <v>64</v>
      </c>
      <c r="C72" s="8">
        <v>0</v>
      </c>
    </row>
    <row r="73" spans="1:3" s="24" customFormat="1" ht="14.25" customHeight="1">
      <c r="A73" s="4"/>
      <c r="B73" s="7" t="s">
        <v>65</v>
      </c>
      <c r="C73" s="8">
        <v>0</v>
      </c>
    </row>
    <row r="74" spans="1:3" s="24" customFormat="1" ht="13.5" customHeight="1">
      <c r="A74" s="4"/>
      <c r="B74" s="7" t="s">
        <v>66</v>
      </c>
      <c r="C74" s="8">
        <v>12379.5</v>
      </c>
    </row>
    <row r="75" spans="1:3" s="24" customFormat="1" ht="13.5" customHeight="1">
      <c r="A75" s="4"/>
      <c r="B75" s="7" t="s">
        <v>67</v>
      </c>
      <c r="C75" s="8">
        <v>0</v>
      </c>
    </row>
    <row r="76" spans="1:3" s="24" customFormat="1" ht="22.5" customHeight="1">
      <c r="A76" s="4" t="s">
        <v>76</v>
      </c>
      <c r="B76" s="7" t="s">
        <v>68</v>
      </c>
      <c r="C76" s="8">
        <v>3405.5420000000004</v>
      </c>
    </row>
    <row r="77" spans="1:3" s="24" customFormat="1" ht="22.5" customHeight="1">
      <c r="A77" s="12"/>
      <c r="B77" s="7" t="s">
        <v>69</v>
      </c>
      <c r="C77" s="8">
        <v>88473.78</v>
      </c>
    </row>
    <row r="78" spans="1:3" s="24" customFormat="1" ht="22.5" customHeight="1">
      <c r="A78" s="4"/>
      <c r="B78" s="7" t="s">
        <v>70</v>
      </c>
      <c r="C78" s="8">
        <v>51424.83</v>
      </c>
    </row>
    <row r="79" spans="1:3" s="24" customFormat="1" ht="22.5" customHeight="1">
      <c r="A79" s="4"/>
      <c r="B79" s="7" t="s">
        <v>71</v>
      </c>
      <c r="C79" s="8">
        <v>27231.101500000001</v>
      </c>
    </row>
    <row r="80" spans="1:3" s="24" customFormat="1" ht="22.5" customHeight="1">
      <c r="A80" s="4"/>
      <c r="B80" s="7" t="s">
        <v>72</v>
      </c>
      <c r="C80" s="8">
        <v>1954.7450000000001</v>
      </c>
    </row>
    <row r="81" spans="1:3" s="24" customFormat="1">
      <c r="A81" s="4" t="s">
        <v>78</v>
      </c>
      <c r="B81" s="7" t="s">
        <v>73</v>
      </c>
      <c r="C81" s="8">
        <v>4447.5600000000004</v>
      </c>
    </row>
    <row r="82" spans="1:3" s="24" customFormat="1">
      <c r="A82" s="4"/>
      <c r="B82" s="9" t="s">
        <v>82</v>
      </c>
      <c r="C82" s="10">
        <f>SUM(C72:C81)</f>
        <v>189317.05849999998</v>
      </c>
    </row>
    <row r="83" spans="1:3" s="24" customFormat="1">
      <c r="A83" s="4"/>
      <c r="B83" s="20" t="s">
        <v>176</v>
      </c>
      <c r="C83" s="8"/>
    </row>
    <row r="84" spans="1:3" s="24" customFormat="1" ht="31.2">
      <c r="A84" s="4" t="s">
        <v>177</v>
      </c>
      <c r="B84" s="7" t="s">
        <v>75</v>
      </c>
      <c r="C84" s="8">
        <v>13572.999</v>
      </c>
    </row>
    <row r="85" spans="1:3" s="24" customFormat="1" ht="31.2">
      <c r="A85" s="4" t="s">
        <v>178</v>
      </c>
      <c r="B85" s="7" t="s">
        <v>77</v>
      </c>
      <c r="C85" s="8">
        <v>41866.010999999999</v>
      </c>
    </row>
    <row r="86" spans="1:3" s="24" customFormat="1" ht="31.2">
      <c r="A86" s="4" t="s">
        <v>179</v>
      </c>
      <c r="B86" s="7" t="s">
        <v>79</v>
      </c>
      <c r="C86" s="8">
        <v>27719.505000000001</v>
      </c>
    </row>
    <row r="87" spans="1:3" s="24" customFormat="1">
      <c r="A87" s="4" t="s">
        <v>180</v>
      </c>
      <c r="B87" s="7" t="s">
        <v>80</v>
      </c>
      <c r="C87" s="8">
        <v>1884.4499999999998</v>
      </c>
    </row>
    <row r="88" spans="1:3" s="24" customFormat="1" ht="31.2">
      <c r="A88" s="4" t="s">
        <v>181</v>
      </c>
      <c r="B88" s="7" t="s">
        <v>81</v>
      </c>
      <c r="C88" s="8">
        <v>34346.697</v>
      </c>
    </row>
    <row r="89" spans="1:3" s="24" customFormat="1">
      <c r="A89" s="4"/>
      <c r="B89" s="9" t="s">
        <v>84</v>
      </c>
      <c r="C89" s="10">
        <f>SUM(C84:C88)</f>
        <v>119389.662</v>
      </c>
    </row>
    <row r="90" spans="1:3" s="24" customFormat="1" ht="31.2">
      <c r="A90" s="13"/>
      <c r="B90" s="9" t="s">
        <v>182</v>
      </c>
      <c r="C90" s="8">
        <v>77996.952000000005</v>
      </c>
    </row>
    <row r="91" spans="1:3" s="24" customFormat="1">
      <c r="A91" s="4" t="s">
        <v>183</v>
      </c>
      <c r="B91" s="7" t="s">
        <v>83</v>
      </c>
      <c r="C91" s="8">
        <v>21793.266000000003</v>
      </c>
    </row>
    <row r="92" spans="1:3" s="24" customFormat="1">
      <c r="A92" s="13"/>
      <c r="B92" s="9" t="s">
        <v>184</v>
      </c>
      <c r="C92" s="10">
        <f>SUM(C90:C91)</f>
        <v>99790.218000000008</v>
      </c>
    </row>
    <row r="93" spans="1:3" s="24" customFormat="1">
      <c r="A93" s="13"/>
      <c r="B93" s="9" t="s">
        <v>185</v>
      </c>
      <c r="C93" s="10">
        <v>6717.2040000000006</v>
      </c>
    </row>
    <row r="94" spans="1:3" s="24" customFormat="1">
      <c r="A94" s="13"/>
      <c r="B94" s="9" t="s">
        <v>186</v>
      </c>
      <c r="C94" s="10">
        <v>6518.5770000000002</v>
      </c>
    </row>
    <row r="95" spans="1:3" s="24" customFormat="1">
      <c r="A95" s="13"/>
      <c r="B95" s="9" t="s">
        <v>187</v>
      </c>
      <c r="C95" s="8"/>
    </row>
    <row r="96" spans="1:3" s="24" customFormat="1">
      <c r="A96" s="4" t="s">
        <v>188</v>
      </c>
      <c r="B96" s="7" t="s">
        <v>85</v>
      </c>
      <c r="C96" s="8">
        <v>4800.12</v>
      </c>
    </row>
    <row r="97" spans="1:3" s="24" customFormat="1">
      <c r="A97" s="4" t="s">
        <v>189</v>
      </c>
      <c r="B97" s="7" t="s">
        <v>86</v>
      </c>
      <c r="C97" s="8">
        <v>7233.9600000000009</v>
      </c>
    </row>
    <row r="98" spans="1:3" s="24" customFormat="1" ht="31.2">
      <c r="A98" s="4" t="s">
        <v>190</v>
      </c>
      <c r="B98" s="7" t="s">
        <v>87</v>
      </c>
      <c r="C98" s="8">
        <v>3521.579999999999</v>
      </c>
    </row>
    <row r="99" spans="1:3" s="24" customFormat="1" ht="31.2">
      <c r="A99" s="4" t="s">
        <v>191</v>
      </c>
      <c r="B99" s="7" t="s">
        <v>88</v>
      </c>
      <c r="C99" s="8">
        <v>7043.159999999998</v>
      </c>
    </row>
    <row r="100" spans="1:3" s="24" customFormat="1" ht="31.2">
      <c r="A100" s="4" t="s">
        <v>192</v>
      </c>
      <c r="B100" s="7" t="s">
        <v>89</v>
      </c>
      <c r="C100" s="8">
        <v>21129.48</v>
      </c>
    </row>
    <row r="101" spans="1:3" s="24" customFormat="1">
      <c r="A101" s="4" t="s">
        <v>193</v>
      </c>
      <c r="B101" s="7" t="s">
        <v>90</v>
      </c>
      <c r="C101" s="8">
        <v>15300</v>
      </c>
    </row>
    <row r="102" spans="1:3" s="24" customFormat="1">
      <c r="A102" s="4"/>
      <c r="B102" s="7" t="s">
        <v>91</v>
      </c>
      <c r="C102" s="8">
        <v>4956</v>
      </c>
    </row>
    <row r="103" spans="1:3" s="24" customFormat="1">
      <c r="A103" s="4"/>
      <c r="B103" s="9" t="s">
        <v>151</v>
      </c>
      <c r="C103" s="10">
        <f>SUM(C96:C102)</f>
        <v>63984.3</v>
      </c>
    </row>
    <row r="104" spans="1:3" s="39" customFormat="1">
      <c r="A104" s="14"/>
      <c r="B104" s="9" t="s">
        <v>194</v>
      </c>
      <c r="C104" s="15"/>
    </row>
    <row r="105" spans="1:3" s="39" customFormat="1">
      <c r="A105" s="14" t="s">
        <v>195</v>
      </c>
      <c r="B105" s="9" t="s">
        <v>92</v>
      </c>
      <c r="C105" s="15">
        <v>0</v>
      </c>
    </row>
    <row r="106" spans="1:3" s="39" customFormat="1">
      <c r="A106" s="14"/>
      <c r="B106" s="16" t="s">
        <v>93</v>
      </c>
      <c r="C106" s="15">
        <v>648.26</v>
      </c>
    </row>
    <row r="107" spans="1:3" s="39" customFormat="1">
      <c r="A107" s="14"/>
      <c r="B107" s="16" t="s">
        <v>94</v>
      </c>
      <c r="C107" s="15">
        <v>0</v>
      </c>
    </row>
    <row r="108" spans="1:3" s="39" customFormat="1" ht="31.2">
      <c r="A108" s="14"/>
      <c r="B108" s="16" t="s">
        <v>95</v>
      </c>
      <c r="C108" s="15">
        <v>0</v>
      </c>
    </row>
    <row r="109" spans="1:3" s="39" customFormat="1">
      <c r="A109" s="14"/>
      <c r="B109" s="16" t="s">
        <v>96</v>
      </c>
      <c r="C109" s="15">
        <v>393.39</v>
      </c>
    </row>
    <row r="110" spans="1:3" s="39" customFormat="1">
      <c r="A110" s="14"/>
      <c r="B110" s="16" t="s">
        <v>157</v>
      </c>
      <c r="C110" s="15">
        <v>6977.4000000000005</v>
      </c>
    </row>
    <row r="111" spans="1:3" s="39" customFormat="1" ht="31.2">
      <c r="A111" s="14"/>
      <c r="B111" s="16" t="s">
        <v>97</v>
      </c>
      <c r="C111" s="15">
        <v>2151.4250000000002</v>
      </c>
    </row>
    <row r="112" spans="1:3" s="39" customFormat="1">
      <c r="A112" s="14"/>
      <c r="B112" s="16" t="s">
        <v>98</v>
      </c>
      <c r="C112" s="15">
        <v>732.83</v>
      </c>
    </row>
    <row r="113" spans="1:3" s="39" customFormat="1" ht="31.2">
      <c r="A113" s="14" t="s">
        <v>196</v>
      </c>
      <c r="B113" s="9" t="s">
        <v>99</v>
      </c>
      <c r="C113" s="15">
        <v>0</v>
      </c>
    </row>
    <row r="114" spans="1:3" s="39" customFormat="1">
      <c r="A114" s="7"/>
      <c r="B114" s="16" t="s">
        <v>100</v>
      </c>
      <c r="C114" s="15">
        <v>0</v>
      </c>
    </row>
    <row r="115" spans="1:3" s="39" customFormat="1">
      <c r="A115" s="7"/>
      <c r="B115" s="16" t="s">
        <v>101</v>
      </c>
      <c r="C115" s="15">
        <v>0</v>
      </c>
    </row>
    <row r="116" spans="1:3" s="39" customFormat="1">
      <c r="A116" s="14"/>
      <c r="B116" s="16" t="s">
        <v>102</v>
      </c>
      <c r="C116" s="15">
        <v>0</v>
      </c>
    </row>
    <row r="117" spans="1:3" s="39" customFormat="1">
      <c r="A117" s="14"/>
      <c r="B117" s="16" t="s">
        <v>103</v>
      </c>
      <c r="C117" s="15">
        <v>1031.6400000000001</v>
      </c>
    </row>
    <row r="118" spans="1:3" s="39" customFormat="1">
      <c r="A118" s="14"/>
      <c r="B118" s="16" t="s">
        <v>104</v>
      </c>
      <c r="C118" s="15">
        <v>242.78</v>
      </c>
    </row>
    <row r="119" spans="1:3" s="39" customFormat="1">
      <c r="A119" s="14"/>
      <c r="B119" s="16" t="s">
        <v>105</v>
      </c>
      <c r="C119" s="15">
        <v>43.930000000000007</v>
      </c>
    </row>
    <row r="120" spans="1:3" s="39" customFormat="1" ht="27.75" customHeight="1">
      <c r="A120" s="14"/>
      <c r="B120" s="16" t="s">
        <v>106</v>
      </c>
      <c r="C120" s="15">
        <v>996.96</v>
      </c>
    </row>
    <row r="121" spans="1:3" s="39" customFormat="1" ht="31.2">
      <c r="A121" s="14"/>
      <c r="B121" s="16" t="s">
        <v>107</v>
      </c>
      <c r="C121" s="15">
        <v>43.930000000000007</v>
      </c>
    </row>
    <row r="122" spans="1:3" s="39" customFormat="1" ht="31.2">
      <c r="A122" s="17"/>
      <c r="B122" s="18" t="s">
        <v>108</v>
      </c>
      <c r="C122" s="15">
        <v>0</v>
      </c>
    </row>
    <row r="123" spans="1:3" s="39" customFormat="1">
      <c r="A123" s="17"/>
      <c r="B123" s="16" t="s">
        <v>109</v>
      </c>
      <c r="C123" s="15">
        <v>996.96</v>
      </c>
    </row>
    <row r="124" spans="1:3" s="39" customFormat="1">
      <c r="A124" s="17"/>
      <c r="B124" s="16" t="s">
        <v>110</v>
      </c>
      <c r="C124" s="15">
        <v>234.53</v>
      </c>
    </row>
    <row r="125" spans="1:3" s="39" customFormat="1">
      <c r="A125" s="17"/>
      <c r="B125" s="16" t="s">
        <v>111</v>
      </c>
      <c r="C125" s="15">
        <v>308.19</v>
      </c>
    </row>
    <row r="126" spans="1:3" s="39" customFormat="1">
      <c r="A126" s="17"/>
      <c r="B126" s="16" t="s">
        <v>112</v>
      </c>
      <c r="C126" s="15">
        <v>77.14</v>
      </c>
    </row>
    <row r="127" spans="1:3" s="39" customFormat="1">
      <c r="A127" s="17"/>
      <c r="B127" s="16" t="s">
        <v>113</v>
      </c>
      <c r="C127" s="15">
        <v>393.91</v>
      </c>
    </row>
    <row r="128" spans="1:3" s="39" customFormat="1">
      <c r="A128" s="17"/>
      <c r="B128" s="16" t="s">
        <v>114</v>
      </c>
      <c r="C128" s="15">
        <v>996.96</v>
      </c>
    </row>
    <row r="129" spans="1:3" s="39" customFormat="1">
      <c r="A129" s="17"/>
      <c r="B129" s="16" t="s">
        <v>115</v>
      </c>
      <c r="C129" s="15">
        <v>395.37</v>
      </c>
    </row>
    <row r="130" spans="1:3" s="39" customFormat="1">
      <c r="A130" s="17"/>
      <c r="B130" s="16" t="s">
        <v>116</v>
      </c>
      <c r="C130" s="15">
        <v>617.89</v>
      </c>
    </row>
    <row r="131" spans="1:3" s="39" customFormat="1">
      <c r="A131" s="17"/>
      <c r="B131" s="16" t="s">
        <v>117</v>
      </c>
      <c r="C131" s="15">
        <v>352.79999999999995</v>
      </c>
    </row>
    <row r="132" spans="1:3" s="39" customFormat="1">
      <c r="A132" s="19" t="s">
        <v>197</v>
      </c>
      <c r="B132" s="9" t="s">
        <v>118</v>
      </c>
      <c r="C132" s="15">
        <v>0</v>
      </c>
    </row>
    <row r="133" spans="1:3" s="39" customFormat="1">
      <c r="A133" s="19"/>
      <c r="B133" s="16" t="s">
        <v>119</v>
      </c>
      <c r="C133" s="15">
        <v>166.28</v>
      </c>
    </row>
    <row r="134" spans="1:3" s="39" customFormat="1">
      <c r="A134" s="19"/>
      <c r="B134" s="16" t="s">
        <v>120</v>
      </c>
      <c r="C134" s="15">
        <v>83.14</v>
      </c>
    </row>
    <row r="135" spans="1:3" s="39" customFormat="1">
      <c r="A135" s="19"/>
      <c r="B135" s="16" t="s">
        <v>121</v>
      </c>
      <c r="C135" s="15">
        <v>0</v>
      </c>
    </row>
    <row r="136" spans="1:3" s="39" customFormat="1">
      <c r="A136" s="19"/>
      <c r="B136" s="16" t="s">
        <v>122</v>
      </c>
      <c r="C136" s="15">
        <v>3943.6320000000001</v>
      </c>
    </row>
    <row r="137" spans="1:3" s="39" customFormat="1">
      <c r="A137" s="19"/>
      <c r="B137" s="16" t="s">
        <v>123</v>
      </c>
      <c r="C137" s="15">
        <v>6151.86</v>
      </c>
    </row>
    <row r="138" spans="1:3" s="39" customFormat="1" ht="31.2">
      <c r="A138" s="19"/>
      <c r="B138" s="16" t="s">
        <v>124</v>
      </c>
      <c r="C138" s="15">
        <v>95.65</v>
      </c>
    </row>
    <row r="139" spans="1:3" s="39" customFormat="1">
      <c r="A139" s="14"/>
      <c r="B139" s="16" t="s">
        <v>121</v>
      </c>
      <c r="C139" s="15">
        <v>0</v>
      </c>
    </row>
    <row r="140" spans="1:3" s="39" customFormat="1">
      <c r="A140" s="14"/>
      <c r="B140" s="16" t="s">
        <v>125</v>
      </c>
      <c r="C140" s="15">
        <v>717.024</v>
      </c>
    </row>
    <row r="141" spans="1:3" s="39" customFormat="1">
      <c r="A141" s="14"/>
      <c r="B141" s="16" t="s">
        <v>126</v>
      </c>
      <c r="C141" s="15">
        <v>124.28</v>
      </c>
    </row>
    <row r="142" spans="1:3" s="39" customFormat="1">
      <c r="A142" s="14"/>
      <c r="B142" s="16" t="s">
        <v>127</v>
      </c>
      <c r="C142" s="15">
        <v>124.28</v>
      </c>
    </row>
    <row r="143" spans="1:3" s="39" customFormat="1">
      <c r="A143" s="14"/>
      <c r="B143" s="7" t="s">
        <v>128</v>
      </c>
      <c r="C143" s="15">
        <v>155.35</v>
      </c>
    </row>
    <row r="144" spans="1:3" s="39" customFormat="1">
      <c r="A144" s="14"/>
      <c r="B144" s="7" t="s">
        <v>129</v>
      </c>
      <c r="C144" s="15">
        <v>0</v>
      </c>
    </row>
    <row r="145" spans="1:3" s="39" customFormat="1">
      <c r="A145" s="14"/>
      <c r="B145" s="16" t="s">
        <v>130</v>
      </c>
      <c r="C145" s="15">
        <v>591.52800000000002</v>
      </c>
    </row>
    <row r="146" spans="1:3" s="39" customFormat="1" ht="31.2">
      <c r="A146" s="14"/>
      <c r="B146" s="7" t="s">
        <v>131</v>
      </c>
      <c r="C146" s="15">
        <v>372.67</v>
      </c>
    </row>
    <row r="147" spans="1:3" s="39" customFormat="1" ht="31.2">
      <c r="A147" s="14"/>
      <c r="B147" s="7" t="s">
        <v>132</v>
      </c>
      <c r="C147" s="15">
        <v>4423.7699999999995</v>
      </c>
    </row>
    <row r="148" spans="1:3" s="39" customFormat="1">
      <c r="A148" s="14"/>
      <c r="B148" s="7" t="s">
        <v>133</v>
      </c>
      <c r="C148" s="15">
        <v>2347.54</v>
      </c>
    </row>
    <row r="149" spans="1:3" s="39" customFormat="1" ht="31.2">
      <c r="A149" s="14"/>
      <c r="B149" s="7" t="s">
        <v>134</v>
      </c>
      <c r="C149" s="15">
        <v>723.91</v>
      </c>
    </row>
    <row r="150" spans="1:3" s="39" customFormat="1">
      <c r="A150" s="14"/>
      <c r="B150" s="18" t="s">
        <v>135</v>
      </c>
      <c r="C150" s="15">
        <v>230000</v>
      </c>
    </row>
    <row r="151" spans="1:3" s="39" customFormat="1">
      <c r="A151" s="14"/>
      <c r="B151" s="16" t="s">
        <v>136</v>
      </c>
      <c r="C151" s="15">
        <v>0</v>
      </c>
    </row>
    <row r="152" spans="1:3" s="39" customFormat="1" ht="31.2">
      <c r="A152" s="14"/>
      <c r="B152" s="16" t="s">
        <v>137</v>
      </c>
      <c r="C152" s="15">
        <v>3372.5299999999997</v>
      </c>
    </row>
    <row r="153" spans="1:3" s="39" customFormat="1">
      <c r="A153" s="14"/>
      <c r="B153" s="16" t="s">
        <v>138</v>
      </c>
      <c r="C153" s="15">
        <v>0</v>
      </c>
    </row>
    <row r="154" spans="1:3" s="39" customFormat="1">
      <c r="A154" s="14"/>
      <c r="B154" s="16" t="s">
        <v>139</v>
      </c>
      <c r="C154" s="15">
        <v>2618.4100000000003</v>
      </c>
    </row>
    <row r="155" spans="1:3" s="39" customFormat="1">
      <c r="A155" s="7"/>
      <c r="B155" s="16" t="s">
        <v>140</v>
      </c>
      <c r="C155" s="15">
        <v>965.2299999999999</v>
      </c>
    </row>
    <row r="156" spans="1:3" s="39" customFormat="1">
      <c r="A156" s="7"/>
      <c r="B156" s="16" t="s">
        <v>141</v>
      </c>
      <c r="C156" s="15">
        <v>574.39</v>
      </c>
    </row>
    <row r="157" spans="1:3" s="39" customFormat="1">
      <c r="A157" s="7"/>
      <c r="B157" s="7" t="s">
        <v>142</v>
      </c>
      <c r="C157" s="15">
        <v>0</v>
      </c>
    </row>
    <row r="158" spans="1:3" s="39" customFormat="1">
      <c r="A158" s="14"/>
      <c r="B158" s="7" t="s">
        <v>143</v>
      </c>
      <c r="C158" s="15">
        <v>694.63589999999988</v>
      </c>
    </row>
    <row r="159" spans="1:3" s="39" customFormat="1">
      <c r="A159" s="14"/>
      <c r="B159" s="7" t="s">
        <v>144</v>
      </c>
      <c r="C159" s="15">
        <v>683.64</v>
      </c>
    </row>
    <row r="160" spans="1:3" s="39" customFormat="1">
      <c r="A160" s="14"/>
      <c r="B160" s="7" t="s">
        <v>145</v>
      </c>
      <c r="C160" s="15">
        <v>0</v>
      </c>
    </row>
    <row r="161" spans="1:6" s="39" customFormat="1">
      <c r="A161" s="14"/>
      <c r="B161" s="9" t="s">
        <v>146</v>
      </c>
      <c r="C161" s="15">
        <v>1368.33</v>
      </c>
    </row>
    <row r="162" spans="1:6" s="39" customFormat="1">
      <c r="A162" s="14"/>
      <c r="B162" s="7" t="s">
        <v>147</v>
      </c>
      <c r="C162" s="15">
        <v>160.74</v>
      </c>
    </row>
    <row r="163" spans="1:6" s="39" customFormat="1">
      <c r="A163" s="14"/>
      <c r="B163" s="7" t="s">
        <v>148</v>
      </c>
      <c r="C163" s="15">
        <v>615.27599999999995</v>
      </c>
    </row>
    <row r="164" spans="1:6" s="39" customFormat="1">
      <c r="A164" s="14"/>
      <c r="B164" s="7" t="s">
        <v>149</v>
      </c>
      <c r="C164" s="15">
        <v>118.79</v>
      </c>
    </row>
    <row r="165" spans="1:6" s="39" customFormat="1">
      <c r="A165" s="14"/>
      <c r="B165" s="7" t="s">
        <v>150</v>
      </c>
      <c r="C165" s="15">
        <v>48.49</v>
      </c>
    </row>
    <row r="166" spans="1:6" s="39" customFormat="1">
      <c r="A166" s="1"/>
      <c r="B166" s="9" t="s">
        <v>151</v>
      </c>
      <c r="C166" s="3">
        <f>SUM(C106:C165)</f>
        <v>278877.67089999997</v>
      </c>
    </row>
    <row r="167" spans="1:6" s="39" customFormat="1">
      <c r="A167" s="14"/>
      <c r="B167" s="9" t="s">
        <v>198</v>
      </c>
      <c r="C167" s="3">
        <v>295547.27399999998</v>
      </c>
    </row>
    <row r="168" spans="1:6" s="39" customFormat="1">
      <c r="A168" s="14"/>
      <c r="B168" s="9" t="s">
        <v>152</v>
      </c>
      <c r="C168" s="3">
        <f>C49+C57+C70+C82+C89+C92+C93+C94+C103+C166+C167</f>
        <v>1657586.27752</v>
      </c>
    </row>
    <row r="169" spans="1:6" s="24" customFormat="1">
      <c r="A169" s="40"/>
      <c r="B169" s="41" t="s">
        <v>158</v>
      </c>
      <c r="C169" s="42">
        <v>1432620.45</v>
      </c>
      <c r="D169" s="43"/>
      <c r="E169" s="44"/>
      <c r="F169" s="44"/>
    </row>
    <row r="170" spans="1:6" s="45" customFormat="1">
      <c r="A170" s="40"/>
      <c r="B170" s="41" t="s">
        <v>159</v>
      </c>
      <c r="C170" s="42">
        <v>1446618.6</v>
      </c>
      <c r="D170" s="43"/>
      <c r="E170" s="43"/>
      <c r="F170" s="43"/>
    </row>
    <row r="171" spans="1:6" s="45" customFormat="1">
      <c r="A171" s="40"/>
      <c r="B171" s="41" t="s">
        <v>160</v>
      </c>
      <c r="C171" s="42">
        <v>72828.78</v>
      </c>
      <c r="D171" s="43"/>
      <c r="E171" s="43"/>
      <c r="F171" s="43"/>
    </row>
    <row r="172" spans="1:6" s="45" customFormat="1" ht="18" customHeight="1">
      <c r="A172" s="40"/>
      <c r="B172" s="41" t="s">
        <v>161</v>
      </c>
      <c r="C172" s="42">
        <v>72532.899999999994</v>
      </c>
      <c r="D172" s="43"/>
      <c r="E172" s="43"/>
      <c r="F172" s="43"/>
    </row>
    <row r="173" spans="1:6" s="45" customFormat="1">
      <c r="A173" s="40"/>
      <c r="B173" s="41" t="s">
        <v>163</v>
      </c>
      <c r="C173" s="46">
        <f>C170+C172-C168</f>
        <v>-138434.77752</v>
      </c>
      <c r="D173" s="44"/>
      <c r="E173" s="44"/>
      <c r="F173" s="44"/>
    </row>
    <row r="174" spans="1:6" s="45" customFormat="1">
      <c r="A174" s="40"/>
      <c r="B174" s="41" t="s">
        <v>162</v>
      </c>
      <c r="C174" s="46">
        <f>C42+C173</f>
        <v>-469989.6540300005</v>
      </c>
      <c r="D174" s="44"/>
      <c r="E174" s="44"/>
      <c r="F174" s="44"/>
    </row>
    <row r="175" spans="1:6">
      <c r="C175" s="47"/>
    </row>
    <row r="176" spans="1:6">
      <c r="C176" s="47"/>
    </row>
    <row r="177" spans="3:3">
      <c r="C177" s="47"/>
    </row>
    <row r="178" spans="3:3">
      <c r="C178" s="47"/>
    </row>
    <row r="179" spans="3:3">
      <c r="C179" s="47"/>
    </row>
    <row r="180" spans="3:3">
      <c r="C180" s="47"/>
    </row>
  </sheetData>
  <mergeCells count="3">
    <mergeCell ref="A38:B38"/>
    <mergeCell ref="A39:B39"/>
    <mergeCell ref="A40:B4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2023-02-01T08:10:28Z</dcterms:created>
  <dcterms:modified xsi:type="dcterms:W3CDTF">2023-02-21T08:34:00Z</dcterms:modified>
</cp:coreProperties>
</file>