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4\Калинина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63" i="1" l="1"/>
  <c r="C74" i="1" l="1"/>
  <c r="C72" i="1" l="1"/>
  <c r="C49" i="1"/>
  <c r="C42" i="1"/>
  <c r="C38" i="1"/>
  <c r="C31" i="1"/>
  <c r="C23" i="1"/>
  <c r="C11" i="1"/>
  <c r="C75" i="1" l="1"/>
  <c r="C78" i="1" s="1"/>
  <c r="C79" i="1" s="1"/>
</calcChain>
</file>

<file path=xl/sharedStrings.xml><?xml version="1.0" encoding="utf-8"?>
<sst xmlns="http://schemas.openxmlformats.org/spreadsheetml/2006/main" count="114" uniqueCount="110">
  <si>
    <t>г</t>
  </si>
  <si>
    <t>д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</si>
  <si>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</si>
  <si>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</si>
  <si>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</t>
  </si>
  <si>
    <t>1.2.</t>
  </si>
  <si>
    <t>Мытье лестничных площадок и маршей нижних 3-х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</si>
  <si>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</si>
  <si>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 (генеральная уборка)</t>
  </si>
  <si>
    <t>1.4.</t>
  </si>
  <si>
    <t>Мытье окон</t>
  </si>
  <si>
    <t xml:space="preserve">            ИТОГО по п. 1 :</t>
  </si>
  <si>
    <t xml:space="preserve">   3.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</si>
  <si>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</si>
  <si>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</si>
  <si>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</si>
  <si>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</si>
  <si>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</si>
  <si>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газона и отмостки  в летний период (случайный мусор))</t>
  </si>
  <si>
    <t xml:space="preserve"> 2.4</t>
  </si>
  <si>
    <t>Очистка урн</t>
  </si>
  <si>
    <t>Подметание снега  до 2-х см</t>
  </si>
  <si>
    <t>Подметание снега  более 2-х см</t>
  </si>
  <si>
    <t xml:space="preserve"> 2.5</t>
  </si>
  <si>
    <t xml:space="preserve">Сдвижка снега и подметание террит.в зимний период (механ. уборка) </t>
  </si>
  <si>
    <t>2.6.</t>
  </si>
  <si>
    <t>Посыпка пешеходных дорожек , крылец и входов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</si>
  <si>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</si>
  <si>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</si>
  <si>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</si>
  <si>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</si>
  <si>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</si>
  <si>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</si>
  <si>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</si>
  <si>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</si>
  <si>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</si>
  <si>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</si>
  <si>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</si>
  <si>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</si>
  <si>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встояке отопления</t>
  </si>
  <si>
    <t xml:space="preserve">   4. Проведение технических осмотров и мелкий ремонт</t>
  </si>
  <si>
    <t>4.1.</t>
  </si>
  <si>
    <t>Проведение техосмотров и устранение незначит. неисправностей констр.элем.</t>
  </si>
  <si>
    <t>4.2.</t>
  </si>
  <si>
    <t>Проведение техосмотров и устранение незначительных неисправностей  систем ЦО</t>
  </si>
  <si>
    <t>4.3.</t>
  </si>
  <si>
    <t>Проведение техосмотров и устранение незначительных неисправностей в системах ВиК</t>
  </si>
  <si>
    <t>4.4.</t>
  </si>
  <si>
    <t>Ершение канализационного (лежака) выпуска</t>
  </si>
  <si>
    <t xml:space="preserve"> 4.5</t>
  </si>
  <si>
    <t>Проведение техосмотров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</si>
  <si>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</si>
  <si>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</si>
  <si>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</si>
  <si>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</si>
  <si>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</si>
  <si>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</si>
  <si>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</si>
  <si>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</si>
  <si>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</si>
  <si>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</si>
  <si>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</si>
  <si>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</si>
  <si>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</si>
  <si>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</si>
  <si>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 xml:space="preserve"> 8.6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</si>
  <si>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</si>
  <si>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</si>
  <si>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>9.Непредвиденные ремонтные работы</t>
  </si>
  <si>
    <t>9.1.</t>
  </si>
  <si>
    <t xml:space="preserve"> -систем ЦО</t>
  </si>
  <si>
    <t>замена общедомового водосчетчика ITELMA ГВС 110мм Ду 15мм</t>
  </si>
  <si>
    <t>замена запорной арматуры в ИТП (обратная ввода теплосети и отопления):</t>
  </si>
  <si>
    <t>а</t>
  </si>
  <si>
    <t>устройство крана шарового фланцевого "Маршал" Ду 50 PN 40</t>
  </si>
  <si>
    <t>б</t>
  </si>
  <si>
    <t xml:space="preserve">устройство прокладки паронитовой фланцевой Ду 50 </t>
  </si>
  <si>
    <t>в</t>
  </si>
  <si>
    <t>перемонтаж болтовых соединений болтМ14,М16/гайка М14,М16</t>
  </si>
  <si>
    <t>установка вентилей Ду 15 мм на радиатор (кв.№5)</t>
  </si>
  <si>
    <t>уплотнение соединений сантехническим льном, силиконовым герметиком (кв.№5)</t>
  </si>
  <si>
    <t>замена радиатора (кв.№5):</t>
  </si>
  <si>
    <t>установка вентиля Ду 15 мм</t>
  </si>
  <si>
    <t xml:space="preserve">смена сгона Ду 15 мм </t>
  </si>
  <si>
    <t>устройство контргайки Ду 15 мм</t>
  </si>
  <si>
    <t xml:space="preserve">установка пробки радиаторной чугунной правой </t>
  </si>
  <si>
    <t>уплотнение соединений сантехническим льном, силиконовым герметиком</t>
  </si>
  <si>
    <t>е</t>
  </si>
  <si>
    <t>установка радиатора</t>
  </si>
  <si>
    <t>9.4.</t>
  </si>
  <si>
    <t xml:space="preserve"> - конструктивных элементов</t>
  </si>
  <si>
    <t>осмотр чердака на наличие течей с кровли</t>
  </si>
  <si>
    <t>открытие продухов в фундаменте</t>
  </si>
  <si>
    <t>погрузочно-разгрузочные работы из автомобиля и подъем мебели после ремонта (шкафы) кв.5</t>
  </si>
  <si>
    <t xml:space="preserve">закрытие продухов </t>
  </si>
  <si>
    <t xml:space="preserve">            ИТОГО по п. 9 :</t>
  </si>
  <si>
    <t>10.</t>
  </si>
  <si>
    <t>Содержание антенн и переговорных устройств</t>
  </si>
  <si>
    <t>11.Управление многоквартирным домом</t>
  </si>
  <si>
    <t xml:space="preserve">   Сумма затрат по дому на год  :</t>
  </si>
  <si>
    <t>по управлению и обслуживанию</t>
  </si>
  <si>
    <t>МКД по ул.Калинина 9а</t>
  </si>
  <si>
    <t xml:space="preserve">Отчет за 2023 г. </t>
  </si>
  <si>
    <t>Результат на 01.01.2023 г. ("+" экономия, "-"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</si>
  <si>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</si>
  <si>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</si>
  <si>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</si>
  <si>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</si>
  <si>
    <t>Диспетчерское обслуживание</t>
  </si>
  <si>
    <t>утепление продухов материалами б/у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</si>
</sst>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2" fontId="2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2" fontId="5" fillId="0" borderId="0" xfId="0" applyNumberFormat="1" applyFont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16" fontId="2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2" fontId="4" fillId="0" borderId="1" xfId="0" applyNumberFormat="1" applyFont="1" applyBorder="1"/>
    <xf numFmtId="2" fontId="2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wrapText="1"/>
    </xf>
    <xf numFmtId="2" fontId="4" fillId="0" borderId="1" xfId="2" applyNumberFormat="1" applyFont="1" applyFill="1" applyBorder="1" applyAlignment="1">
      <alignment horizontal="right" wrapText="1"/>
    </xf>
    <xf numFmtId="2" fontId="2" fillId="0" borderId="0" xfId="1" applyNumberFormat="1" applyFont="1"/>
    <xf numFmtId="0" fontId="2" fillId="0" borderId="0" xfId="0" applyFont="1" applyBorder="1" applyAlignment="1">
      <alignment vertical="center"/>
    </xf>
    <xf numFmtId="0" fontId="2" fillId="0" borderId="0" xfId="1" applyFont="1"/>
    <xf numFmtId="0" fontId="4" fillId="0" borderId="0" xfId="1" applyFont="1" applyBorder="1" applyAlignment="1">
      <alignment horizontal="center" wrapText="1"/>
    </xf>
    <xf numFmtId="2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2" fontId="7" fillId="0" borderId="1" xfId="0" applyNumberFormat="1" applyFont="1" applyBorder="1"/>
    <xf numFmtId="0" fontId="5" fillId="0" borderId="0" xfId="0" applyFont="1" applyAlignment="1">
      <alignment vertical="center"/>
    </xf>
    <xf numFmtId="0" fontId="8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8" fillId="0" borderId="0" xfId="0" applyFont="1" applyBorder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abSelected="1" workbookViewId="0">
      <selection activeCell="C64" sqref="C64"/>
    </sheetView>
  </sheetViews>
  <sheetFormatPr defaultRowHeight="15.75" x14ac:dyDescent="0.25"/>
  <cols>
    <col min="1" max="1" width="7.28515625" style="43" customWidth="1"/>
    <col min="2" max="2" width="73.42578125" style="43" customWidth="1"/>
    <col min="3" max="3" width="20.5703125" style="43" customWidth="1"/>
    <col min="4" max="194" width="9.140625" style="43"/>
    <col min="195" max="195" width="3" style="43" customWidth="1"/>
    <col min="196" max="196" width="46.7109375" style="43" customWidth="1"/>
    <col min="197" max="197" width="8.5703125" style="43" customWidth="1"/>
    <col min="198" max="198" width="5.42578125" style="43" customWidth="1"/>
    <col min="199" max="202" width="0" style="43" hidden="1" customWidth="1"/>
    <col min="203" max="204" width="8.28515625" style="43" customWidth="1"/>
    <col min="205" max="205" width="7.7109375" style="43" customWidth="1"/>
    <col min="206" max="207" width="5.85546875" style="43" customWidth="1"/>
    <col min="208" max="208" width="8.7109375" style="43" customWidth="1"/>
    <col min="209" max="214" width="9.140625" style="43"/>
    <col min="215" max="215" width="11.5703125" style="43" customWidth="1"/>
    <col min="216" max="216" width="11.140625" style="43" customWidth="1"/>
    <col min="217" max="16384" width="9.140625" style="43"/>
  </cols>
  <sheetData>
    <row r="1" spans="1:3" s="34" customFormat="1" x14ac:dyDescent="0.25">
      <c r="A1" s="36" t="s">
        <v>102</v>
      </c>
      <c r="B1" s="36"/>
      <c r="C1" s="3"/>
    </row>
    <row r="2" spans="1:3" s="34" customFormat="1" x14ac:dyDescent="0.25">
      <c r="A2" s="36" t="s">
        <v>100</v>
      </c>
      <c r="B2" s="36"/>
      <c r="C2" s="3"/>
    </row>
    <row r="3" spans="1:3" s="34" customFormat="1" x14ac:dyDescent="0.25">
      <c r="A3" s="36" t="s">
        <v>101</v>
      </c>
      <c r="B3" s="36"/>
      <c r="C3" s="3"/>
    </row>
    <row r="4" spans="1:3" s="42" customFormat="1" ht="15.75" customHeight="1" x14ac:dyDescent="0.25">
      <c r="A4" s="4"/>
      <c r="B4" s="5"/>
      <c r="C4" s="6"/>
    </row>
    <row r="5" spans="1:3" s="42" customFormat="1" x14ac:dyDescent="0.25">
      <c r="A5" s="7"/>
      <c r="B5" s="8" t="s">
        <v>103</v>
      </c>
      <c r="C5" s="9">
        <v>-14082.995999999992</v>
      </c>
    </row>
    <row r="6" spans="1:3" x14ac:dyDescent="0.25">
      <c r="A6" s="1"/>
      <c r="B6" s="10" t="s">
        <v>2</v>
      </c>
      <c r="C6" s="37"/>
    </row>
    <row r="7" spans="1:3" ht="23.25" customHeight="1" x14ac:dyDescent="0.25">
      <c r="A7" s="11" t="s">
        <v>3</v>
      </c>
      <c r="B7" s="12" t="s">
        <v>4</v>
      </c>
      <c r="C7" s="37">
        <v>3502.0799999999995</v>
      </c>
    </row>
    <row r="8" spans="1:3" ht="25.5" customHeight="1" x14ac:dyDescent="0.25">
      <c r="A8" s="13" t="s">
        <v>5</v>
      </c>
      <c r="B8" s="2" t="s">
        <v>6</v>
      </c>
      <c r="C8" s="37">
        <v>4952.0640000000003</v>
      </c>
    </row>
    <row r="9" spans="1:3" ht="44.25" customHeight="1" x14ac:dyDescent="0.25">
      <c r="A9" s="13" t="s">
        <v>7</v>
      </c>
      <c r="B9" s="2" t="s">
        <v>8</v>
      </c>
      <c r="C9" s="37">
        <v>914.21100000000001</v>
      </c>
    </row>
    <row r="10" spans="1:3" ht="21.75" customHeight="1" x14ac:dyDescent="0.25">
      <c r="A10" s="13" t="s">
        <v>9</v>
      </c>
      <c r="B10" s="2" t="s">
        <v>10</v>
      </c>
      <c r="C10" s="37">
        <v>24.738</v>
      </c>
    </row>
    <row r="11" spans="1:3" x14ac:dyDescent="0.25">
      <c r="A11" s="11"/>
      <c r="B11" s="14" t="s">
        <v>11</v>
      </c>
      <c r="C11" s="27">
        <f>SUM(C7:C10)</f>
        <v>9393.0929999999989</v>
      </c>
    </row>
    <row r="12" spans="1:3" x14ac:dyDescent="0.25">
      <c r="A12" s="11"/>
      <c r="B12" s="10" t="s">
        <v>12</v>
      </c>
      <c r="C12" s="38"/>
    </row>
    <row r="13" spans="1:3" ht="21" customHeight="1" x14ac:dyDescent="0.25">
      <c r="A13" s="11" t="s">
        <v>13</v>
      </c>
      <c r="B13" s="12" t="s">
        <v>14</v>
      </c>
      <c r="C13" s="37">
        <v>2129.3880000000004</v>
      </c>
    </row>
    <row r="14" spans="1:3" x14ac:dyDescent="0.25">
      <c r="A14" s="16" t="s">
        <v>15</v>
      </c>
      <c r="B14" s="12" t="s">
        <v>16</v>
      </c>
      <c r="C14" s="37">
        <v>1019.04</v>
      </c>
    </row>
    <row r="15" spans="1:3" x14ac:dyDescent="0.25">
      <c r="A15" s="16" t="s">
        <v>17</v>
      </c>
      <c r="B15" s="12" t="s">
        <v>18</v>
      </c>
      <c r="C15" s="37">
        <v>1630.4879999999998</v>
      </c>
    </row>
    <row r="16" spans="1:3" ht="15" customHeight="1" x14ac:dyDescent="0.25">
      <c r="A16" s="16" t="s">
        <v>19</v>
      </c>
      <c r="B16" s="12" t="s">
        <v>20</v>
      </c>
      <c r="C16" s="37">
        <v>970.56000000000017</v>
      </c>
    </row>
    <row r="17" spans="1:3" x14ac:dyDescent="0.25">
      <c r="A17" s="16"/>
      <c r="B17" s="12" t="s">
        <v>21</v>
      </c>
      <c r="C17" s="37">
        <v>3215.5499999999997</v>
      </c>
    </row>
    <row r="18" spans="1:3" x14ac:dyDescent="0.25">
      <c r="A18" s="16"/>
      <c r="B18" s="12" t="s">
        <v>22</v>
      </c>
      <c r="C18" s="37">
        <v>2453.67</v>
      </c>
    </row>
    <row r="19" spans="1:3" ht="22.15" customHeight="1" x14ac:dyDescent="0.25">
      <c r="A19" s="11" t="s">
        <v>23</v>
      </c>
      <c r="B19" s="12" t="s">
        <v>24</v>
      </c>
      <c r="C19" s="37">
        <v>1790.46</v>
      </c>
    </row>
    <row r="20" spans="1:3" ht="22.5" customHeight="1" x14ac:dyDescent="0.25">
      <c r="A20" s="11" t="s">
        <v>25</v>
      </c>
      <c r="B20" s="12" t="s">
        <v>26</v>
      </c>
      <c r="C20" s="37">
        <v>1629.5909999999999</v>
      </c>
    </row>
    <row r="21" spans="1:3" ht="31.5" x14ac:dyDescent="0.25">
      <c r="A21" s="11" t="s">
        <v>27</v>
      </c>
      <c r="B21" s="12" t="s">
        <v>28</v>
      </c>
      <c r="C21" s="37">
        <v>1373.1119999999999</v>
      </c>
    </row>
    <row r="22" spans="1:3" ht="16.5" customHeight="1" x14ac:dyDescent="0.25">
      <c r="A22" s="11" t="s">
        <v>29</v>
      </c>
      <c r="B22" s="12" t="s">
        <v>30</v>
      </c>
      <c r="C22" s="37">
        <v>1315.4879999999998</v>
      </c>
    </row>
    <row r="23" spans="1:3" x14ac:dyDescent="0.25">
      <c r="A23" s="11"/>
      <c r="B23" s="14" t="s">
        <v>31</v>
      </c>
      <c r="C23" s="27">
        <f>SUM(C13:C22)</f>
        <v>17527.346999999998</v>
      </c>
    </row>
    <row r="24" spans="1:3" x14ac:dyDescent="0.25">
      <c r="A24" s="11"/>
      <c r="B24" s="10" t="s">
        <v>32</v>
      </c>
      <c r="C24" s="37"/>
    </row>
    <row r="25" spans="1:3" ht="29.25" customHeight="1" x14ac:dyDescent="0.25">
      <c r="A25" s="11" t="s">
        <v>33</v>
      </c>
      <c r="B25" s="12" t="s">
        <v>34</v>
      </c>
      <c r="C25" s="37"/>
    </row>
    <row r="26" spans="1:3" ht="18" customHeight="1" x14ac:dyDescent="0.25">
      <c r="A26" s="11"/>
      <c r="B26" s="12" t="s">
        <v>35</v>
      </c>
      <c r="C26" s="37">
        <v>8771</v>
      </c>
    </row>
    <row r="27" spans="1:3" x14ac:dyDescent="0.25">
      <c r="A27" s="11"/>
      <c r="B27" s="12" t="s">
        <v>36</v>
      </c>
      <c r="C27" s="37">
        <v>2523.84</v>
      </c>
    </row>
    <row r="28" spans="1:3" x14ac:dyDescent="0.25">
      <c r="A28" s="11"/>
      <c r="B28" s="12" t="s">
        <v>37</v>
      </c>
      <c r="C28" s="37">
        <v>93.72</v>
      </c>
    </row>
    <row r="29" spans="1:3" x14ac:dyDescent="0.25">
      <c r="A29" s="11"/>
      <c r="B29" s="12" t="s">
        <v>38</v>
      </c>
      <c r="C29" s="37">
        <v>1337.16</v>
      </c>
    </row>
    <row r="30" spans="1:3" ht="14.25" customHeight="1" x14ac:dyDescent="0.25">
      <c r="A30" s="11"/>
      <c r="B30" s="12" t="s">
        <v>39</v>
      </c>
      <c r="C30" s="37">
        <v>180.71</v>
      </c>
    </row>
    <row r="31" spans="1:3" x14ac:dyDescent="0.25">
      <c r="A31" s="11"/>
      <c r="B31" s="14" t="s">
        <v>31</v>
      </c>
      <c r="C31" s="27">
        <f>SUM(C26:C30)</f>
        <v>12906.429999999998</v>
      </c>
    </row>
    <row r="32" spans="1:3" x14ac:dyDescent="0.25">
      <c r="A32" s="11"/>
      <c r="B32" s="10" t="s">
        <v>40</v>
      </c>
      <c r="C32" s="38"/>
    </row>
    <row r="33" spans="1:3" ht="31.5" x14ac:dyDescent="0.25">
      <c r="A33" s="11" t="s">
        <v>41</v>
      </c>
      <c r="B33" s="12" t="s">
        <v>42</v>
      </c>
      <c r="C33" s="37">
        <v>1258.2539999999999</v>
      </c>
    </row>
    <row r="34" spans="1:3" ht="31.5" customHeight="1" x14ac:dyDescent="0.25">
      <c r="A34" s="11" t="s">
        <v>43</v>
      </c>
      <c r="B34" s="12" t="s">
        <v>44</v>
      </c>
      <c r="C34" s="37">
        <v>3774.7619999999997</v>
      </c>
    </row>
    <row r="35" spans="1:3" ht="31.5" x14ac:dyDescent="0.25">
      <c r="A35" s="11" t="s">
        <v>45</v>
      </c>
      <c r="B35" s="12" t="s">
        <v>46</v>
      </c>
      <c r="C35" s="37">
        <v>1258.2539999999999</v>
      </c>
    </row>
    <row r="36" spans="1:3" ht="13.5" customHeight="1" x14ac:dyDescent="0.25">
      <c r="A36" s="11" t="s">
        <v>47</v>
      </c>
      <c r="B36" s="12" t="s">
        <v>48</v>
      </c>
      <c r="C36" s="37">
        <v>0</v>
      </c>
    </row>
    <row r="37" spans="1:3" ht="31.5" x14ac:dyDescent="0.25">
      <c r="A37" s="11" t="s">
        <v>49</v>
      </c>
      <c r="B37" s="12" t="s">
        <v>50</v>
      </c>
      <c r="C37" s="37">
        <v>3189.6479999999997</v>
      </c>
    </row>
    <row r="38" spans="1:3" x14ac:dyDescent="0.25">
      <c r="A38" s="11"/>
      <c r="B38" s="14" t="s">
        <v>51</v>
      </c>
      <c r="C38" s="27">
        <f>SUM(C33:C37)</f>
        <v>9480.9179999999997</v>
      </c>
    </row>
    <row r="39" spans="1:3" x14ac:dyDescent="0.25">
      <c r="A39" s="11"/>
      <c r="B39" s="14"/>
      <c r="C39" s="38"/>
    </row>
    <row r="40" spans="1:3" ht="31.5" x14ac:dyDescent="0.25">
      <c r="A40" s="17" t="s">
        <v>52</v>
      </c>
      <c r="B40" s="14" t="s">
        <v>53</v>
      </c>
      <c r="C40" s="37">
        <v>6462.1439999999975</v>
      </c>
    </row>
    <row r="41" spans="1:3" ht="18.75" customHeight="1" x14ac:dyDescent="0.25">
      <c r="A41" s="17" t="s">
        <v>54</v>
      </c>
      <c r="B41" s="14" t="s">
        <v>108</v>
      </c>
      <c r="C41" s="37">
        <v>1801.9440000000002</v>
      </c>
    </row>
    <row r="42" spans="1:3" x14ac:dyDescent="0.25">
      <c r="A42" s="17"/>
      <c r="B42" s="14" t="s">
        <v>55</v>
      </c>
      <c r="C42" s="27">
        <f>SUM(C40:C41)</f>
        <v>8264.0879999999979</v>
      </c>
    </row>
    <row r="43" spans="1:3" x14ac:dyDescent="0.25">
      <c r="A43" s="17" t="s">
        <v>56</v>
      </c>
      <c r="B43" s="14" t="s">
        <v>57</v>
      </c>
      <c r="C43" s="37"/>
    </row>
    <row r="44" spans="1:3" x14ac:dyDescent="0.25">
      <c r="A44" s="17" t="s">
        <v>58</v>
      </c>
      <c r="B44" s="14" t="s">
        <v>59</v>
      </c>
      <c r="C44" s="37"/>
    </row>
    <row r="45" spans="1:3" ht="25.5" customHeight="1" x14ac:dyDescent="0.25">
      <c r="A45" s="17"/>
      <c r="B45" s="18" t="s">
        <v>60</v>
      </c>
      <c r="C45" s="37"/>
    </row>
    <row r="46" spans="1:3" x14ac:dyDescent="0.25">
      <c r="A46" s="11" t="s">
        <v>61</v>
      </c>
      <c r="B46" s="2" t="s">
        <v>62</v>
      </c>
      <c r="C46" s="37">
        <v>4045.1999999999994</v>
      </c>
    </row>
    <row r="47" spans="1:3" ht="31.5" x14ac:dyDescent="0.25">
      <c r="A47" s="11" t="s">
        <v>63</v>
      </c>
      <c r="B47" s="2" t="s">
        <v>64</v>
      </c>
      <c r="C47" s="37">
        <v>3938.52</v>
      </c>
    </row>
    <row r="48" spans="1:3" ht="47.25" x14ac:dyDescent="0.25">
      <c r="A48" s="11" t="s">
        <v>65</v>
      </c>
      <c r="B48" s="2" t="s">
        <v>66</v>
      </c>
      <c r="C48" s="37">
        <v>3938.52</v>
      </c>
    </row>
    <row r="49" spans="1:3" x14ac:dyDescent="0.25">
      <c r="A49" s="11"/>
      <c r="B49" s="14" t="s">
        <v>67</v>
      </c>
      <c r="C49" s="27">
        <f>SUM(C46:C48)</f>
        <v>11922.24</v>
      </c>
    </row>
    <row r="50" spans="1:3" s="44" customFormat="1" x14ac:dyDescent="0.25">
      <c r="A50" s="19"/>
      <c r="B50" s="18" t="s">
        <v>68</v>
      </c>
      <c r="C50" s="2"/>
    </row>
    <row r="51" spans="1:3" s="44" customFormat="1" x14ac:dyDescent="0.25">
      <c r="A51" s="20" t="s">
        <v>69</v>
      </c>
      <c r="B51" s="2" t="s">
        <v>70</v>
      </c>
      <c r="C51" s="2"/>
    </row>
    <row r="52" spans="1:3" s="44" customFormat="1" x14ac:dyDescent="0.25">
      <c r="A52" s="20"/>
      <c r="B52" s="21" t="s">
        <v>71</v>
      </c>
      <c r="C52" s="28">
        <v>2075.08</v>
      </c>
    </row>
    <row r="53" spans="1:3" s="44" customFormat="1" ht="31.5" x14ac:dyDescent="0.25">
      <c r="A53" s="39"/>
      <c r="B53" s="22" t="s">
        <v>72</v>
      </c>
      <c r="C53" s="28">
        <v>0</v>
      </c>
    </row>
    <row r="54" spans="1:3" s="44" customFormat="1" x14ac:dyDescent="0.25">
      <c r="A54" s="39" t="s">
        <v>73</v>
      </c>
      <c r="B54" s="40" t="s">
        <v>74</v>
      </c>
      <c r="C54" s="28">
        <v>8873.92</v>
      </c>
    </row>
    <row r="55" spans="1:3" s="44" customFormat="1" x14ac:dyDescent="0.25">
      <c r="A55" s="39" t="s">
        <v>75</v>
      </c>
      <c r="B55" s="40" t="s">
        <v>76</v>
      </c>
      <c r="C55" s="28"/>
    </row>
    <row r="56" spans="1:3" s="44" customFormat="1" x14ac:dyDescent="0.25">
      <c r="A56" s="39" t="s">
        <v>77</v>
      </c>
      <c r="B56" s="40" t="s">
        <v>78</v>
      </c>
      <c r="C56" s="28">
        <v>1506.1499999999999</v>
      </c>
    </row>
    <row r="57" spans="1:3" s="44" customFormat="1" x14ac:dyDescent="0.25">
      <c r="A57" s="39"/>
      <c r="B57" s="38" t="s">
        <v>79</v>
      </c>
      <c r="C57" s="28">
        <v>1993.92</v>
      </c>
    </row>
    <row r="58" spans="1:3" s="44" customFormat="1" ht="31.5" x14ac:dyDescent="0.25">
      <c r="A58" s="39"/>
      <c r="B58" s="40" t="s">
        <v>80</v>
      </c>
      <c r="C58" s="28"/>
    </row>
    <row r="59" spans="1:3" s="44" customFormat="1" x14ac:dyDescent="0.25">
      <c r="A59" s="39"/>
      <c r="B59" s="15" t="s">
        <v>81</v>
      </c>
      <c r="C59" s="28">
        <v>0</v>
      </c>
    </row>
    <row r="60" spans="1:3" s="44" customFormat="1" x14ac:dyDescent="0.25">
      <c r="A60" s="39" t="s">
        <v>73</v>
      </c>
      <c r="B60" s="38" t="s">
        <v>82</v>
      </c>
      <c r="C60" s="28">
        <v>1993.92</v>
      </c>
    </row>
    <row r="61" spans="1:3" s="44" customFormat="1" x14ac:dyDescent="0.25">
      <c r="A61" s="39" t="s">
        <v>75</v>
      </c>
      <c r="B61" s="38" t="s">
        <v>83</v>
      </c>
      <c r="C61" s="28">
        <v>433.78</v>
      </c>
    </row>
    <row r="62" spans="1:3" s="44" customFormat="1" x14ac:dyDescent="0.25">
      <c r="A62" s="39" t="s">
        <v>77</v>
      </c>
      <c r="B62" s="38" t="s">
        <v>84</v>
      </c>
      <c r="C62" s="28">
        <v>152.9</v>
      </c>
    </row>
    <row r="63" spans="1:3" s="44" customFormat="1" x14ac:dyDescent="0.25">
      <c r="A63" s="39" t="s">
        <v>0</v>
      </c>
      <c r="B63" s="38" t="s">
        <v>85</v>
      </c>
      <c r="C63" s="28">
        <f>1348.14/2</f>
        <v>674.07</v>
      </c>
    </row>
    <row r="64" spans="1:3" s="44" customFormat="1" ht="31.5" x14ac:dyDescent="0.25">
      <c r="A64" s="39" t="s">
        <v>1</v>
      </c>
      <c r="B64" s="40" t="s">
        <v>86</v>
      </c>
      <c r="C64" s="28"/>
    </row>
    <row r="65" spans="1:10" s="44" customFormat="1" x14ac:dyDescent="0.25">
      <c r="A65" s="39" t="s">
        <v>87</v>
      </c>
      <c r="B65" s="38" t="s">
        <v>88</v>
      </c>
      <c r="C65" s="28">
        <v>2374.0300000000002</v>
      </c>
    </row>
    <row r="66" spans="1:10" s="44" customFormat="1" x14ac:dyDescent="0.25">
      <c r="A66" s="20" t="s">
        <v>89</v>
      </c>
      <c r="B66" s="2" t="s">
        <v>90</v>
      </c>
      <c r="C66" s="28">
        <v>0</v>
      </c>
    </row>
    <row r="67" spans="1:10" s="44" customFormat="1" x14ac:dyDescent="0.25">
      <c r="A67" s="20"/>
      <c r="B67" s="2" t="s">
        <v>91</v>
      </c>
      <c r="C67" s="28">
        <v>0</v>
      </c>
    </row>
    <row r="68" spans="1:10" s="44" customFormat="1" x14ac:dyDescent="0.25">
      <c r="A68" s="20"/>
      <c r="B68" s="1" t="s">
        <v>92</v>
      </c>
      <c r="C68" s="28"/>
    </row>
    <row r="69" spans="1:10" s="44" customFormat="1" ht="31.5" x14ac:dyDescent="0.25">
      <c r="A69" s="20"/>
      <c r="B69" s="40" t="s">
        <v>93</v>
      </c>
      <c r="C69" s="28"/>
    </row>
    <row r="70" spans="1:10" s="45" customFormat="1" x14ac:dyDescent="0.25">
      <c r="A70" s="23"/>
      <c r="B70" s="24" t="s">
        <v>94</v>
      </c>
      <c r="C70" s="28"/>
    </row>
    <row r="71" spans="1:10" s="44" customFormat="1" x14ac:dyDescent="0.25">
      <c r="A71" s="20"/>
      <c r="B71" s="12" t="s">
        <v>109</v>
      </c>
      <c r="C71" s="28"/>
    </row>
    <row r="72" spans="1:10" s="44" customFormat="1" x14ac:dyDescent="0.25">
      <c r="A72" s="19"/>
      <c r="B72" s="14" t="s">
        <v>95</v>
      </c>
      <c r="C72" s="29">
        <f>SUM(C52:C71)</f>
        <v>20077.769999999997</v>
      </c>
    </row>
    <row r="73" spans="1:10" ht="12.75" hidden="1" customHeight="1" x14ac:dyDescent="0.25">
      <c r="A73" s="25" t="s">
        <v>96</v>
      </c>
      <c r="B73" s="14" t="s">
        <v>97</v>
      </c>
      <c r="C73" s="27">
        <v>0</v>
      </c>
    </row>
    <row r="74" spans="1:10" x14ac:dyDescent="0.25">
      <c r="A74" s="11">
        <v>11</v>
      </c>
      <c r="B74" s="26" t="s">
        <v>98</v>
      </c>
      <c r="C74" s="27">
        <f>517.8*4.18*12*0.75</f>
        <v>19479.635999999995</v>
      </c>
    </row>
    <row r="75" spans="1:10" x14ac:dyDescent="0.25">
      <c r="A75" s="11"/>
      <c r="B75" s="14" t="s">
        <v>99</v>
      </c>
      <c r="C75" s="41">
        <f>C11+C23+C31+C38+C42+C49+C72+C74</f>
        <v>109051.522</v>
      </c>
    </row>
    <row r="76" spans="1:10" s="34" customFormat="1" x14ac:dyDescent="0.25">
      <c r="A76" s="30"/>
      <c r="B76" s="31" t="s">
        <v>104</v>
      </c>
      <c r="C76" s="32">
        <v>106842.84</v>
      </c>
      <c r="D76" s="33"/>
      <c r="E76" s="33"/>
      <c r="F76" s="33"/>
    </row>
    <row r="77" spans="1:10" s="34" customFormat="1" x14ac:dyDescent="0.25">
      <c r="A77" s="30"/>
      <c r="B77" s="31" t="s">
        <v>105</v>
      </c>
      <c r="C77" s="32">
        <v>105617.98</v>
      </c>
      <c r="D77" s="35"/>
      <c r="E77" s="35"/>
      <c r="F77" s="35"/>
    </row>
    <row r="78" spans="1:10" s="34" customFormat="1" x14ac:dyDescent="0.25">
      <c r="A78" s="30"/>
      <c r="B78" s="31" t="s">
        <v>107</v>
      </c>
      <c r="C78" s="32">
        <f>C77-C75</f>
        <v>-3433.5420000000013</v>
      </c>
      <c r="D78" s="35"/>
      <c r="E78" s="35"/>
      <c r="F78" s="35"/>
    </row>
    <row r="79" spans="1:10" s="34" customFormat="1" ht="13.9" customHeight="1" x14ac:dyDescent="0.25">
      <c r="A79" s="30"/>
      <c r="B79" s="31" t="s">
        <v>106</v>
      </c>
      <c r="C79" s="32">
        <f>C5+C78</f>
        <v>-17516.537999999993</v>
      </c>
    </row>
    <row r="80" spans="1:10" x14ac:dyDescent="0.25">
      <c r="C80" s="46"/>
      <c r="D80" s="46"/>
      <c r="E80" s="46"/>
      <c r="F80" s="46"/>
      <c r="G80" s="46"/>
      <c r="H80" s="46"/>
      <c r="I80" s="46"/>
      <c r="J80" s="46"/>
    </row>
    <row r="81" spans="3:10" x14ac:dyDescent="0.25">
      <c r="C81" s="46"/>
      <c r="D81" s="46"/>
      <c r="E81" s="46"/>
      <c r="F81" s="46"/>
      <c r="G81" s="46"/>
      <c r="H81" s="46"/>
      <c r="I81" s="46"/>
      <c r="J81" s="46"/>
    </row>
    <row r="82" spans="3:10" x14ac:dyDescent="0.25">
      <c r="C82" s="46"/>
      <c r="D82" s="46"/>
      <c r="E82" s="46"/>
      <c r="F82" s="46"/>
      <c r="G82" s="46"/>
      <c r="H82" s="46"/>
      <c r="I82" s="46"/>
      <c r="J82" s="46"/>
    </row>
    <row r="83" spans="3:10" x14ac:dyDescent="0.25">
      <c r="C83" s="46"/>
      <c r="D83" s="46"/>
      <c r="E83" s="46"/>
      <c r="F83" s="46"/>
      <c r="G83" s="46"/>
      <c r="H83" s="46"/>
      <c r="I83" s="46"/>
      <c r="J83" s="46"/>
    </row>
    <row r="84" spans="3:10" x14ac:dyDescent="0.25">
      <c r="C84" s="46"/>
      <c r="D84" s="46"/>
      <c r="E84" s="46"/>
      <c r="F84" s="46"/>
      <c r="G84" s="46"/>
      <c r="H84" s="46"/>
      <c r="I84" s="46"/>
      <c r="J84" s="46"/>
    </row>
    <row r="85" spans="3:10" x14ac:dyDescent="0.25">
      <c r="C85" s="46"/>
      <c r="D85" s="46"/>
      <c r="E85" s="46"/>
      <c r="F85" s="46"/>
      <c r="G85" s="46"/>
      <c r="H85" s="46"/>
      <c r="I85" s="46"/>
      <c r="J85" s="46"/>
    </row>
    <row r="86" spans="3:10" x14ac:dyDescent="0.25">
      <c r="C86" s="46"/>
      <c r="D86" s="46"/>
      <c r="E86" s="46"/>
      <c r="F86" s="46"/>
      <c r="G86" s="46"/>
      <c r="H86" s="46"/>
      <c r="I86" s="46"/>
      <c r="J86" s="46"/>
    </row>
    <row r="87" spans="3:10" x14ac:dyDescent="0.25">
      <c r="C87" s="46"/>
      <c r="D87" s="46"/>
      <c r="E87" s="46"/>
      <c r="F87" s="46"/>
      <c r="G87" s="46"/>
      <c r="H87" s="46"/>
      <c r="I87" s="46"/>
      <c r="J87" s="46"/>
    </row>
    <row r="88" spans="3:10" x14ac:dyDescent="0.25">
      <c r="C88" s="46"/>
      <c r="D88" s="46"/>
      <c r="E88" s="46"/>
      <c r="F88" s="46"/>
      <c r="G88" s="46"/>
      <c r="H88" s="46"/>
      <c r="I88" s="46"/>
      <c r="J88" s="46"/>
    </row>
    <row r="89" spans="3:10" x14ac:dyDescent="0.25">
      <c r="C89" s="46"/>
      <c r="D89" s="46"/>
      <c r="E89" s="46"/>
      <c r="F89" s="46"/>
      <c r="G89" s="46"/>
      <c r="H89" s="46"/>
      <c r="I89" s="46"/>
      <c r="J89" s="46"/>
    </row>
    <row r="90" spans="3:10" x14ac:dyDescent="0.25">
      <c r="C90" s="46"/>
      <c r="D90" s="46"/>
      <c r="E90" s="46"/>
      <c r="F90" s="46"/>
      <c r="G90" s="46"/>
      <c r="H90" s="46"/>
      <c r="I90" s="46"/>
      <c r="J90" s="46"/>
    </row>
    <row r="91" spans="3:10" x14ac:dyDescent="0.25">
      <c r="C91" s="46"/>
      <c r="D91" s="46"/>
      <c r="E91" s="46"/>
      <c r="F91" s="46"/>
      <c r="G91" s="46"/>
      <c r="H91" s="46"/>
      <c r="I91" s="46"/>
      <c r="J91" s="46"/>
    </row>
    <row r="92" spans="3:10" x14ac:dyDescent="0.25">
      <c r="C92" s="46"/>
      <c r="D92" s="46"/>
      <c r="E92" s="46"/>
      <c r="F92" s="46"/>
      <c r="G92" s="46"/>
      <c r="H92" s="46"/>
      <c r="I92" s="46"/>
      <c r="J92" s="46"/>
    </row>
    <row r="93" spans="3:10" x14ac:dyDescent="0.25">
      <c r="C93" s="46"/>
      <c r="D93" s="46"/>
      <c r="E93" s="46"/>
      <c r="F93" s="46"/>
      <c r="G93" s="46"/>
      <c r="H93" s="46"/>
      <c r="I93" s="46"/>
      <c r="J93" s="46"/>
    </row>
    <row r="94" spans="3:10" x14ac:dyDescent="0.25">
      <c r="C94" s="46"/>
      <c r="D94" s="46"/>
      <c r="E94" s="46"/>
      <c r="F94" s="46"/>
      <c r="G94" s="46"/>
      <c r="H94" s="46"/>
      <c r="I94" s="46"/>
      <c r="J94" s="46"/>
    </row>
    <row r="95" spans="3:10" x14ac:dyDescent="0.25">
      <c r="C95" s="46"/>
      <c r="D95" s="46"/>
      <c r="E95" s="46"/>
      <c r="F95" s="46"/>
      <c r="G95" s="46"/>
      <c r="H95" s="46"/>
      <c r="I95" s="46"/>
      <c r="J95" s="46"/>
    </row>
    <row r="96" spans="3:10" x14ac:dyDescent="0.25">
      <c r="C96" s="46"/>
      <c r="D96" s="46"/>
      <c r="E96" s="46"/>
      <c r="F96" s="46"/>
      <c r="G96" s="46"/>
      <c r="H96" s="46"/>
      <c r="I96" s="46"/>
      <c r="J96" s="46"/>
    </row>
    <row r="97" spans="3:10" x14ac:dyDescent="0.25">
      <c r="C97" s="46"/>
      <c r="D97" s="46"/>
      <c r="E97" s="46"/>
      <c r="F97" s="46"/>
      <c r="G97" s="46"/>
      <c r="H97" s="46"/>
      <c r="I97" s="46"/>
      <c r="J97" s="46"/>
    </row>
    <row r="98" spans="3:10" x14ac:dyDescent="0.25">
      <c r="C98" s="46"/>
      <c r="D98" s="46"/>
      <c r="E98" s="46"/>
      <c r="F98" s="46"/>
      <c r="G98" s="46"/>
      <c r="H98" s="46"/>
      <c r="I98" s="46"/>
      <c r="J98" s="46"/>
    </row>
    <row r="99" spans="3:10" x14ac:dyDescent="0.25">
      <c r="C99" s="46"/>
      <c r="D99" s="46"/>
      <c r="E99" s="46"/>
      <c r="F99" s="46"/>
      <c r="G99" s="46"/>
      <c r="H99" s="46"/>
      <c r="I99" s="46"/>
      <c r="J99" s="46"/>
    </row>
    <row r="100" spans="3:10" x14ac:dyDescent="0.25">
      <c r="C100" s="46"/>
      <c r="D100" s="46"/>
      <c r="E100" s="46"/>
      <c r="F100" s="46"/>
      <c r="G100" s="46"/>
      <c r="H100" s="46"/>
      <c r="I100" s="46"/>
      <c r="J100" s="46"/>
    </row>
    <row r="101" spans="3:10" x14ac:dyDescent="0.25">
      <c r="C101" s="46"/>
      <c r="D101" s="46"/>
      <c r="E101" s="46"/>
      <c r="F101" s="46"/>
      <c r="G101" s="46"/>
      <c r="H101" s="46"/>
      <c r="I101" s="46"/>
      <c r="J101" s="46"/>
    </row>
    <row r="102" spans="3:10" x14ac:dyDescent="0.25">
      <c r="C102" s="46"/>
      <c r="D102" s="46"/>
      <c r="E102" s="46"/>
      <c r="F102" s="46"/>
      <c r="G102" s="46"/>
      <c r="H102" s="46"/>
      <c r="I102" s="46"/>
      <c r="J102" s="46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2024-01-29T07:37:22Z</dcterms:created>
  <dcterms:modified xsi:type="dcterms:W3CDTF">2024-03-14T04:31:37Z</dcterms:modified>
</cp:coreProperties>
</file>