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3250" windowHeight="1080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G136" i="1" l="1"/>
  <c r="G63" i="1"/>
  <c r="C141" i="1" l="1"/>
  <c r="C142" i="1" s="1"/>
  <c r="G93" i="1"/>
  <c r="G133" i="1" s="1"/>
  <c r="G141" i="1" s="1"/>
  <c r="G142" i="1" s="1"/>
</calcChain>
</file>

<file path=xl/sharedStrings.xml><?xml version="1.0" encoding="utf-8"?>
<sst xmlns="http://schemas.openxmlformats.org/spreadsheetml/2006/main" count="270" uniqueCount="175">
  <si>
    <t xml:space="preserve"> Содержание помещений общего пользования</t>
  </si>
  <si>
    <t>Влажное подметание лестничных площадок и марш. нижних 2ух эт.</t>
  </si>
  <si>
    <t>м2 уб.пл.</t>
  </si>
  <si>
    <t>Влажное подметание лестничных площадок и маршей выше 2ого эт.</t>
  </si>
  <si>
    <t>Мытье лестничных площадок и маршей  нижних 2-х этажей</t>
  </si>
  <si>
    <t>Мытье лестничных площадок и маршей  выше 2-го эт.</t>
  </si>
  <si>
    <t xml:space="preserve">Генеральная уборка лестничных клеток </t>
  </si>
  <si>
    <t>Мытье окон</t>
  </si>
  <si>
    <t>ИТОГО</t>
  </si>
  <si>
    <t>2</t>
  </si>
  <si>
    <t>Содержание чердака, подвала, кровли</t>
  </si>
  <si>
    <t xml:space="preserve">Очистка чердака  от мусора  </t>
  </si>
  <si>
    <t xml:space="preserve">Очистка  подвалов от мусора  </t>
  </si>
  <si>
    <t>Уборка кровель от мусора</t>
  </si>
  <si>
    <t xml:space="preserve">Удаление с крыш и козырьков снега и наледи (сбивание сосулей) </t>
  </si>
  <si>
    <t>3</t>
  </si>
  <si>
    <t>Техническое содержание лифта</t>
  </si>
  <si>
    <t>шт</t>
  </si>
  <si>
    <t>4</t>
  </si>
  <si>
    <t xml:space="preserve"> Содержание мусоропровода</t>
  </si>
  <si>
    <t>Очистка и дезинфекция клапонов</t>
  </si>
  <si>
    <t>Влажное подметание пола камер</t>
  </si>
  <si>
    <t>м2</t>
  </si>
  <si>
    <t>Удаление мусора из камер (выкатка контейнеров)</t>
  </si>
  <si>
    <t xml:space="preserve">м3 </t>
  </si>
  <si>
    <t>Дезинфекция мусоросборников</t>
  </si>
  <si>
    <t>Дезинфекция мусороприемных камер</t>
  </si>
  <si>
    <t>Устранение засоров</t>
  </si>
  <si>
    <t xml:space="preserve">ИТОГО </t>
  </si>
  <si>
    <t>Уборка придомовой территории в летний период</t>
  </si>
  <si>
    <t xml:space="preserve">Подметание пешеходных дорожек, крылец, площадок подъездных, бардюр в летний период </t>
  </si>
  <si>
    <t xml:space="preserve">Уборка листьев и сучьев с газонов в летний период </t>
  </si>
  <si>
    <t xml:space="preserve">Уборка случайного мусора с газонов в летний период </t>
  </si>
  <si>
    <t>Уборка контейнерной площадки в летний период</t>
  </si>
  <si>
    <t>Подметание территории после кошения</t>
  </si>
  <si>
    <t>Сгребание травы после кошения</t>
  </si>
  <si>
    <t>Уборка придомовой территории в зимний период</t>
  </si>
  <si>
    <t>Уборка контейнерной площадки в зимний период</t>
  </si>
  <si>
    <t>Подметание снега толщиной при снегопаде более 2 см пешеходных дорожек,крылец,бордюр, площадок, отмостки</t>
  </si>
  <si>
    <t xml:space="preserve">Подметание снега толщиной без снегопада до 2 см пешеходных дорожек, крылец, бордюр, площадок </t>
  </si>
  <si>
    <t>Сдвижка и подметание территории в зимний период. Механизированная уборка проезда</t>
  </si>
  <si>
    <t>Посыпка пешеходных дорожек и проездов противогололедным материалом</t>
  </si>
  <si>
    <t>м2 тв.покр.</t>
  </si>
  <si>
    <t xml:space="preserve">Очистка  крылец, площадок, бордюр, отмосток и части пешеходных дорожек от наледи и льда </t>
  </si>
  <si>
    <t>5</t>
  </si>
  <si>
    <t>Кошение газонов</t>
  </si>
  <si>
    <t>6</t>
  </si>
  <si>
    <t>Очистка урн</t>
  </si>
  <si>
    <t>7</t>
  </si>
  <si>
    <t>Ремонт, регулировка, промывка, испытание, консервация, расконсервация системы отопления</t>
  </si>
  <si>
    <t>осмотр системы отопления в чердачных и подвальных помещениях</t>
  </si>
  <si>
    <t>промывка трубопроводов системы отопления</t>
  </si>
  <si>
    <t>м3 зд</t>
  </si>
  <si>
    <t>испытание трубопроводов систем отопления ЦО</t>
  </si>
  <si>
    <t>1 м труб.</t>
  </si>
  <si>
    <t>консервация и расконсервация ЦО</t>
  </si>
  <si>
    <t>регулировка и наладка системы ЦО</t>
  </si>
  <si>
    <t>ликвидация воздушных пробок в стояке отопления</t>
  </si>
  <si>
    <t>1 стояк</t>
  </si>
  <si>
    <t>8</t>
  </si>
  <si>
    <t xml:space="preserve"> Подготовка многоквартирного дома к сезонной эксплуатации</t>
  </si>
  <si>
    <t>м2 общ.пл.</t>
  </si>
  <si>
    <t>Замена ламп освещения в местах общего пользования</t>
  </si>
  <si>
    <t xml:space="preserve">Замена ламп освещения внутриквартального </t>
  </si>
  <si>
    <t>9</t>
  </si>
  <si>
    <t xml:space="preserve"> Проведение технических осмотров и мелкий ремонт</t>
  </si>
  <si>
    <t>Проведение технических осмотров и устранение незначительных неисправностей конструктивных элементов</t>
  </si>
  <si>
    <t>Проведение технических осмотров и устранение незначительных неисправностей систем ВиК</t>
  </si>
  <si>
    <t>Проведение технических осмотров и устранение незначительных неисправностей систем электроснабжения</t>
  </si>
  <si>
    <t>10</t>
  </si>
  <si>
    <t>Аварийное обслуживание внутридомового инжен. сантехнич. и эл. технического оборудования</t>
  </si>
  <si>
    <t>м2 общ. пл.</t>
  </si>
  <si>
    <t>11</t>
  </si>
  <si>
    <t>Диспетчерское обслуживание</t>
  </si>
  <si>
    <t>12</t>
  </si>
  <si>
    <t>Дератизация подвала</t>
  </si>
  <si>
    <t>м2 подв.</t>
  </si>
  <si>
    <t>13</t>
  </si>
  <si>
    <t>Дезинсекция подвала</t>
  </si>
  <si>
    <t>14</t>
  </si>
  <si>
    <t xml:space="preserve"> Поверка и обслуживание общедомовых приборов учета</t>
  </si>
  <si>
    <t>Обслуживание общедомовых приборов учета тепла</t>
  </si>
  <si>
    <t>1 прибор</t>
  </si>
  <si>
    <t>Обслуживание общедомовых приборов учета воды</t>
  </si>
  <si>
    <t xml:space="preserve">Снятие показаний, обработка информации, занесение в компьютер, передпча данных в ресурсоснабжающую организацию (вода) </t>
  </si>
  <si>
    <t xml:space="preserve">Снятие показаний, обработка информации, занесение в компьютер, передпча данных в ресурсоснабжающую организацию (тепло) </t>
  </si>
  <si>
    <t xml:space="preserve">Снятие показаний, обработка информации, занесение в компьютер, передпча данных в ресурсоснабжающую организацию (электроэнергия) </t>
  </si>
  <si>
    <t>15</t>
  </si>
  <si>
    <t xml:space="preserve"> Текущий ремонт (непредвиденные работы)</t>
  </si>
  <si>
    <t>Текущий ремонт систем ВиК</t>
  </si>
  <si>
    <t>устранение "куржака" на канализационном стояке Ду100мм на кровле (стояки квартир №73,191)</t>
  </si>
  <si>
    <t>устранение засора канализационного стояка Ду 50 мм (кв.№71)</t>
  </si>
  <si>
    <t>уч/мп</t>
  </si>
  <si>
    <t>устранение засора канализационного стояка Ду 50 мм (кв.№47)</t>
  </si>
  <si>
    <t>устранение засора канализационного стояка Ду 50 мм (кв.№116)</t>
  </si>
  <si>
    <t>устранение засора канализационного коллектора Ду 100 мм (6 подъезд)</t>
  </si>
  <si>
    <t>устранение засора канализационного коллектора Ду 100 мм (2 подъезд)</t>
  </si>
  <si>
    <t>герметизация раструба канализации Ду 100 силиконовым герметиком (кв.№98)</t>
  </si>
  <si>
    <t>замена запорной арматуры в ИТП №6- кран шаровый Ду 32мм (11-12 подъезды)</t>
  </si>
  <si>
    <t>установка хомута с техпластиной на магистрали ХВС</t>
  </si>
  <si>
    <t>устранение засора канализационного стояка Ду 50 мм (кв.№102)</t>
  </si>
  <si>
    <t>замена стояка канализации (кухня кв.№175):</t>
  </si>
  <si>
    <t>а</t>
  </si>
  <si>
    <t>смена патрубка компенсационного Ду 50</t>
  </si>
  <si>
    <t>б</t>
  </si>
  <si>
    <t>смена участка трубы канализационной Ду50</t>
  </si>
  <si>
    <t>мп</t>
  </si>
  <si>
    <t>в</t>
  </si>
  <si>
    <t>установка перехода канализационного на чугун Ду50/75+манжета</t>
  </si>
  <si>
    <t>г</t>
  </si>
  <si>
    <t>установка манжеты переходной 50*73 черная</t>
  </si>
  <si>
    <t>д</t>
  </si>
  <si>
    <t>герметизация примыканий силиконовым герметиком, скотчем армированным</t>
  </si>
  <si>
    <t>замена участка трубы на вводе ХВС Ду 100мм</t>
  </si>
  <si>
    <t>смена крана шарового Ду 15 мм</t>
  </si>
  <si>
    <t>Текущий ремонт систем конструктивных элементов</t>
  </si>
  <si>
    <t>закрытие люка выхода на кровлю 1 под</t>
  </si>
  <si>
    <t>установка ручки-скобы на чердачный люк 14 подъезд</t>
  </si>
  <si>
    <t>установка доводчика 2 подъезд</t>
  </si>
  <si>
    <t>очистка ливневок  14 шт. от снега и льда - (1-14пп) 13.04.2025</t>
  </si>
  <si>
    <t>м2/м3</t>
  </si>
  <si>
    <t>осмотр чердака (работа в стесненных условиях) на наличие затеканий с кровли 1-14 пп (18.03.2025 )</t>
  </si>
  <si>
    <t>раз/м2</t>
  </si>
  <si>
    <t>слив воды с емкостей (работа в стесненных условиях) - 5,6,14 пп (18.03.2025)</t>
  </si>
  <si>
    <t>изготовление и устройство лотка из оцинкованной стали в место течи с кровли - 6 подъезд (18.03.2025)</t>
  </si>
  <si>
    <t>слив</t>
  </si>
  <si>
    <t>проведение собственниками МКД субботника по уборке мусора, листьев (пакеты для мусора)</t>
  </si>
  <si>
    <t>упаковка</t>
  </si>
  <si>
    <t>открытие продухов по периметру дома (05.05.2025)</t>
  </si>
  <si>
    <t>шт/м2</t>
  </si>
  <si>
    <t>проверка работоспособности вентиляции с квартиры и с кровли кв.44 (санузел)</t>
  </si>
  <si>
    <t>изготовление и установка информационных табличек "УБЕЖИЩЕ" 1,14 пп (06.05.2025)</t>
  </si>
  <si>
    <t>укрепление лотка б/у возле ливневки 14 подъезд, чердак(работа в стесненных условиях) 10.05.2025</t>
  </si>
  <si>
    <t>распиловка веток упавших деревьев (береза, сосна) после урагана с главного фасада  14.05.2025 и перенос к проезжей части на расстояние 10 м</t>
  </si>
  <si>
    <t>м3</t>
  </si>
  <si>
    <t>распиловка веток дерева в размере 0,7мп дворовой фасад, площадка ТКО (14.05.2025)</t>
  </si>
  <si>
    <t xml:space="preserve">распиловка веток и стволов деревьев по размеру с переноской и складированием на площадку ТКО (13 п) </t>
  </si>
  <si>
    <t>распил упавших деревьев с главного фасада с погрузкой, транспортировкой растительных и кустарно-древесных отходов на полигон</t>
  </si>
  <si>
    <t>осмотр чердака (работа в стесненных условиях) на наличие затеканий с кровли 1-14 пп (11.08.2025 )</t>
  </si>
  <si>
    <t>установка емкости для сбора воды в чердачном помещении (11.08.2025)</t>
  </si>
  <si>
    <t>промазка трещин на кровельном ковре гидроищоляционной мастикой за 2 раза (13.08.2025)</t>
  </si>
  <si>
    <t>осмотр чердака на наличие течей с кровли 1-14 пп (28.08.2025)</t>
  </si>
  <si>
    <t>слив воды с емкостей в чердачном помещении 5,6,14 пп (28.08.2025)</t>
  </si>
  <si>
    <t>установка дополнительных емкостей в местах течи с кровли 11 подъезд (28.08.2025)</t>
  </si>
  <si>
    <t>переустановка лотка б/у в чердачном помещении (28.08.2025)</t>
  </si>
  <si>
    <t>укрепление проушины (1п выход на чердак)</t>
  </si>
  <si>
    <t>закрытие и утепление продухов (21.10.2025)</t>
  </si>
  <si>
    <t>проверка работы вентиляции в кухне (3 подъезд квартира №36)10.10.2025</t>
  </si>
  <si>
    <t>прочистка венткороба по стояку кв.36 на глубину 5 и 10 м ("торпедой"), пробивка отверстий - 10.10.2025</t>
  </si>
  <si>
    <t>шт/мп</t>
  </si>
  <si>
    <t>привоз и выгрузка дресвы из автомобиля вручную (13.10.2025)</t>
  </si>
  <si>
    <t>осмотр чердака на наличие течей с кровли (работа в стесненных условиях) 1-14 пп</t>
  </si>
  <si>
    <t>слив воды из емкостей (работа в стесненных условиях)</t>
  </si>
  <si>
    <t>установка емкости для сбора воды в чердачном помещении  5 подъезд, чердак</t>
  </si>
  <si>
    <t>ремонт 7-го подъезда июнь (СМЕТА)</t>
  </si>
  <si>
    <t>ремонт 5-го подъезда декабрь (СМЕТА)</t>
  </si>
  <si>
    <t>работа по монтажу розеток на фасаде дома для подключения гирлянд в количестве 14 шт(акт приема-передачи от 08.12.2025 г)</t>
  </si>
  <si>
    <t>ремонт ступеней лестничного марша с демонтажом-монтажом и подготовкой основания для монтажа (5 подъезд 1-2 этажи)</t>
  </si>
  <si>
    <t>утепление продуха утеплителем URSA TERRA повторно с дворового фасада</t>
  </si>
  <si>
    <t>16</t>
  </si>
  <si>
    <t>Содержание антенн и запирающих устройств</t>
  </si>
  <si>
    <t>17</t>
  </si>
  <si>
    <t>Управление многоквартирным домом</t>
  </si>
  <si>
    <t xml:space="preserve">Сумма затрат по дому </t>
  </si>
  <si>
    <t>руб.</t>
  </si>
  <si>
    <t>по управлению и обслуживанию</t>
  </si>
  <si>
    <t>МКД по ул.Энергетиков 14</t>
  </si>
  <si>
    <t xml:space="preserve">Отчет за 2025 г. </t>
  </si>
  <si>
    <t>Результат на 01.01.2025 г. ("+" экономия, "-" перерасход)</t>
  </si>
  <si>
    <t xml:space="preserve">Итого начислено населению </t>
  </si>
  <si>
    <t xml:space="preserve">Итого оплачено населением </t>
  </si>
  <si>
    <t>Результат накоплением "+" - экономия "-" - перерасход</t>
  </si>
  <si>
    <t>Результат за 2025 год "+" - экономия "-" - перерасход</t>
  </si>
  <si>
    <t>Дополнительные средства от населения на текущий ремонт(начислено)</t>
  </si>
  <si>
    <t>Дополнительные средства от населения на текущий ремонт(собрано)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</si>
</sst>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0.0"/>
    <numFmt numFmtId="165" formatCode="_(* #,##0.00_);_(* \(#,##0.00\);_(* &quot;-&quot;??_);_(@_)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color indexed="9"/>
      <name val="Times New Roman"/>
      <family val="1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2"/>
      <color indexed="10"/>
      <name val="Times New Roman"/>
      <family val="1"/>
      <charset val="204"/>
    </font>
    <font>
      <sz val="12"/>
      <name val="Times"/>
      <family val="1"/>
    </font>
    <font>
      <b/>
      <sz val="12"/>
      <name val="Arial Cyr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43" fontId="1" fillId="0" borderId="0" applyFont="0" applyFill="0" applyBorder="0" applyAlignment="0" applyProtection="0"/>
  </cellStyleXfs>
  <cellXfs count="125">
    <xf numFmtId="0" fontId="0" fillId="0" borderId="0" xfId="0"/>
    <xf numFmtId="0" fontId="2" fillId="0" borderId="1" xfId="0" applyFont="1" applyBorder="1"/>
    <xf numFmtId="2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2" fontId="2" fillId="0" borderId="0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7" fillId="0" borderId="0" xfId="0" applyFont="1"/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5" fillId="0" borderId="1" xfId="0" applyFont="1" applyBorder="1" applyAlignment="1">
      <alignment wrapText="1"/>
    </xf>
    <xf numFmtId="16" fontId="5" fillId="0" borderId="5" xfId="0" applyNumberFormat="1" applyFont="1" applyBorder="1" applyAlignment="1">
      <alignment wrapText="1"/>
    </xf>
    <xf numFmtId="0" fontId="2" fillId="0" borderId="6" xfId="0" applyFont="1" applyBorder="1"/>
    <xf numFmtId="0" fontId="2" fillId="0" borderId="1" xfId="0" applyFont="1" applyBorder="1" applyAlignment="1">
      <alignment horizontal="right" wrapText="1"/>
    </xf>
    <xf numFmtId="49" fontId="5" fillId="0" borderId="7" xfId="0" applyNumberFormat="1" applyFont="1" applyBorder="1" applyAlignment="1"/>
    <xf numFmtId="2" fontId="2" fillId="0" borderId="1" xfId="0" applyNumberFormat="1" applyFont="1" applyBorder="1"/>
    <xf numFmtId="49" fontId="5" fillId="0" borderId="5" xfId="0" applyNumberFormat="1" applyFont="1" applyBorder="1" applyAlignment="1"/>
    <xf numFmtId="0" fontId="2" fillId="0" borderId="6" xfId="0" applyFont="1" applyBorder="1" applyAlignment="1">
      <alignment wrapText="1"/>
    </xf>
    <xf numFmtId="49" fontId="5" fillId="0" borderId="8" xfId="0" applyNumberFormat="1" applyFont="1" applyBorder="1" applyAlignment="1"/>
    <xf numFmtId="0" fontId="2" fillId="0" borderId="9" xfId="0" applyFont="1" applyBorder="1"/>
    <xf numFmtId="49" fontId="5" fillId="0" borderId="10" xfId="0" applyNumberFormat="1" applyFont="1" applyBorder="1" applyAlignment="1">
      <alignment horizontal="center"/>
    </xf>
    <xf numFmtId="0" fontId="5" fillId="0" borderId="3" xfId="0" applyFont="1" applyBorder="1" applyAlignment="1"/>
    <xf numFmtId="0" fontId="2" fillId="0" borderId="4" xfId="0" applyFont="1" applyBorder="1" applyAlignment="1"/>
    <xf numFmtId="0" fontId="2" fillId="0" borderId="1" xfId="0" applyFont="1" applyBorder="1" applyAlignment="1"/>
    <xf numFmtId="0" fontId="2" fillId="0" borderId="1" xfId="0" applyFont="1" applyFill="1" applyBorder="1"/>
    <xf numFmtId="0" fontId="2" fillId="0" borderId="1" xfId="0" applyFont="1" applyBorder="1" applyAlignment="1">
      <alignment wrapText="1"/>
    </xf>
    <xf numFmtId="0" fontId="2" fillId="0" borderId="9" xfId="0" applyFont="1" applyBorder="1" applyAlignment="1">
      <alignment wrapText="1"/>
    </xf>
    <xf numFmtId="49" fontId="5" fillId="0" borderId="11" xfId="0" applyNumberFormat="1" applyFont="1" applyBorder="1" applyAlignment="1"/>
    <xf numFmtId="0" fontId="5" fillId="0" borderId="12" xfId="0" applyFont="1" applyBorder="1"/>
    <xf numFmtId="0" fontId="2" fillId="0" borderId="12" xfId="0" applyFont="1" applyBorder="1"/>
    <xf numFmtId="0" fontId="8" fillId="0" borderId="1" xfId="0" applyFont="1" applyFill="1" applyBorder="1"/>
    <xf numFmtId="49" fontId="5" fillId="0" borderId="2" xfId="0" applyNumberFormat="1" applyFont="1" applyBorder="1" applyAlignment="1">
      <alignment horizontal="center"/>
    </xf>
    <xf numFmtId="0" fontId="5" fillId="0" borderId="4" xfId="0" applyFont="1" applyBorder="1" applyAlignment="1"/>
    <xf numFmtId="0" fontId="5" fillId="0" borderId="1" xfId="0" applyFont="1" applyBorder="1" applyAlignment="1"/>
    <xf numFmtId="0" fontId="2" fillId="0" borderId="6" xfId="0" applyFont="1" applyBorder="1" applyAlignment="1"/>
    <xf numFmtId="49" fontId="5" fillId="0" borderId="13" xfId="0" applyNumberFormat="1" applyFont="1" applyBorder="1" applyAlignment="1"/>
    <xf numFmtId="0" fontId="2" fillId="0" borderId="9" xfId="0" applyFont="1" applyBorder="1" applyAlignment="1"/>
    <xf numFmtId="0" fontId="9" fillId="0" borderId="4" xfId="0" applyFont="1" applyBorder="1" applyAlignment="1"/>
    <xf numFmtId="49" fontId="5" fillId="0" borderId="5" xfId="0" applyNumberFormat="1" applyFont="1" applyBorder="1" applyAlignment="1">
      <alignment horizontal="center"/>
    </xf>
    <xf numFmtId="49" fontId="5" fillId="0" borderId="7" xfId="0" applyNumberFormat="1" applyFont="1" applyBorder="1" applyAlignment="1">
      <alignment horizontal="center"/>
    </xf>
    <xf numFmtId="49" fontId="5" fillId="0" borderId="8" xfId="0" applyNumberFormat="1" applyFont="1" applyBorder="1" applyAlignment="1">
      <alignment horizontal="center"/>
    </xf>
    <xf numFmtId="49" fontId="5" fillId="0" borderId="14" xfId="0" applyNumberFormat="1" applyFont="1" applyBorder="1" applyAlignment="1">
      <alignment horizontal="center"/>
    </xf>
    <xf numFmtId="0" fontId="5" fillId="0" borderId="12" xfId="0" applyFont="1" applyBorder="1" applyAlignment="1">
      <alignment wrapText="1"/>
    </xf>
    <xf numFmtId="49" fontId="5" fillId="0" borderId="13" xfId="0" applyNumberFormat="1" applyFont="1" applyBorder="1" applyAlignment="1">
      <alignment horizontal="center"/>
    </xf>
    <xf numFmtId="0" fontId="2" fillId="0" borderId="15" xfId="0" applyFont="1" applyBorder="1"/>
    <xf numFmtId="49" fontId="5" fillId="0" borderId="16" xfId="0" applyNumberFormat="1" applyFont="1" applyBorder="1" applyAlignment="1">
      <alignment horizontal="center"/>
    </xf>
    <xf numFmtId="0" fontId="5" fillId="0" borderId="17" xfId="0" applyFont="1" applyBorder="1" applyAlignment="1"/>
    <xf numFmtId="0" fontId="5" fillId="0" borderId="18" xfId="0" applyFont="1" applyBorder="1" applyAlignment="1"/>
    <xf numFmtId="0" fontId="12" fillId="0" borderId="1" xfId="1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top" wrapText="1"/>
    </xf>
    <xf numFmtId="0" fontId="2" fillId="0" borderId="19" xfId="0" applyFont="1" applyBorder="1" applyAlignment="1"/>
    <xf numFmtId="0" fontId="2" fillId="0" borderId="20" xfId="0" applyFont="1" applyBorder="1" applyAlignment="1"/>
    <xf numFmtId="0" fontId="2" fillId="0" borderId="12" xfId="0" applyFont="1" applyBorder="1" applyAlignment="1"/>
    <xf numFmtId="0" fontId="5" fillId="0" borderId="1" xfId="2" applyFont="1" applyBorder="1" applyAlignment="1">
      <alignment wrapText="1"/>
    </xf>
    <xf numFmtId="2" fontId="5" fillId="0" borderId="1" xfId="3" applyNumberFormat="1" applyFont="1" applyFill="1" applyBorder="1" applyAlignment="1">
      <alignment wrapText="1"/>
    </xf>
    <xf numFmtId="0" fontId="2" fillId="0" borderId="0" xfId="0" applyFont="1" applyBorder="1" applyAlignment="1">
      <alignment vertical="center"/>
    </xf>
    <xf numFmtId="2" fontId="5" fillId="0" borderId="1" xfId="3" applyNumberFormat="1" applyFont="1" applyBorder="1" applyAlignment="1">
      <alignment wrapText="1"/>
    </xf>
    <xf numFmtId="0" fontId="14" fillId="0" borderId="0" xfId="0" applyFont="1" applyFill="1" applyAlignment="1">
      <alignment horizontal="center"/>
    </xf>
    <xf numFmtId="0" fontId="14" fillId="0" borderId="0" xfId="0" applyFont="1" applyFill="1"/>
    <xf numFmtId="2" fontId="14" fillId="0" borderId="0" xfId="0" applyNumberFormat="1" applyFont="1" applyFill="1" applyAlignment="1">
      <alignment horizontal="center"/>
    </xf>
    <xf numFmtId="0" fontId="0" fillId="0" borderId="0" xfId="0" applyFill="1"/>
    <xf numFmtId="0" fontId="15" fillId="0" borderId="0" xfId="0" applyFont="1"/>
    <xf numFmtId="49" fontId="5" fillId="0" borderId="8" xfId="0" applyNumberFormat="1" applyFont="1" applyFill="1" applyBorder="1" applyAlignment="1">
      <alignment horizontal="center"/>
    </xf>
    <xf numFmtId="0" fontId="5" fillId="0" borderId="9" xfId="0" applyFont="1" applyFill="1" applyBorder="1" applyAlignment="1">
      <alignment wrapText="1"/>
    </xf>
    <xf numFmtId="0" fontId="5" fillId="0" borderId="1" xfId="0" applyFont="1" applyFill="1" applyBorder="1" applyAlignment="1"/>
    <xf numFmtId="0" fontId="5" fillId="0" borderId="1" xfId="0" applyFont="1" applyFill="1" applyBorder="1"/>
    <xf numFmtId="0" fontId="5" fillId="0" borderId="1" xfId="0" applyFont="1" applyFill="1" applyBorder="1" applyAlignment="1">
      <alignment horizontal="right" wrapText="1"/>
    </xf>
    <xf numFmtId="0" fontId="13" fillId="0" borderId="0" xfId="0" applyFont="1" applyFill="1"/>
    <xf numFmtId="0" fontId="5" fillId="0" borderId="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left" vertical="center" wrapText="1"/>
    </xf>
    <xf numFmtId="2" fontId="5" fillId="0" borderId="12" xfId="0" applyNumberFormat="1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/>
    </xf>
    <xf numFmtId="2" fontId="5" fillId="0" borderId="21" xfId="0" applyNumberFormat="1" applyFont="1" applyFill="1" applyBorder="1" applyAlignment="1">
      <alignment vertical="center"/>
    </xf>
    <xf numFmtId="0" fontId="2" fillId="0" borderId="6" xfId="0" applyFont="1" applyBorder="1" applyAlignment="1">
      <alignment horizontal="right" wrapText="1"/>
    </xf>
    <xf numFmtId="0" fontId="5" fillId="0" borderId="21" xfId="0" applyFont="1" applyBorder="1" applyAlignment="1">
      <alignment wrapText="1"/>
    </xf>
    <xf numFmtId="0" fontId="2" fillId="0" borderId="6" xfId="0" applyFont="1" applyFill="1" applyBorder="1"/>
    <xf numFmtId="0" fontId="2" fillId="0" borderId="21" xfId="0" applyFont="1" applyBorder="1" applyAlignment="1"/>
    <xf numFmtId="0" fontId="9" fillId="0" borderId="9" xfId="0" applyFont="1" applyBorder="1" applyAlignment="1"/>
    <xf numFmtId="0" fontId="10" fillId="0" borderId="9" xfId="0" applyFont="1" applyBorder="1" applyAlignment="1"/>
    <xf numFmtId="0" fontId="5" fillId="0" borderId="12" xfId="0" applyFont="1" applyBorder="1" applyAlignment="1"/>
    <xf numFmtId="0" fontId="5" fillId="0" borderId="21" xfId="0" applyFont="1" applyBorder="1" applyAlignment="1"/>
    <xf numFmtId="0" fontId="9" fillId="0" borderId="12" xfId="0" applyFont="1" applyBorder="1" applyAlignment="1"/>
    <xf numFmtId="0" fontId="9" fillId="0" borderId="21" xfId="0" applyFont="1" applyBorder="1" applyAlignment="1"/>
    <xf numFmtId="0" fontId="2" fillId="0" borderId="9" xfId="0" applyFont="1" applyFill="1" applyBorder="1"/>
    <xf numFmtId="0" fontId="2" fillId="0" borderId="12" xfId="0" applyFont="1" applyBorder="1" applyAlignment="1">
      <alignment horizontal="right" wrapText="1"/>
    </xf>
    <xf numFmtId="0" fontId="2" fillId="0" borderId="12" xfId="0" applyFont="1" applyFill="1" applyBorder="1"/>
    <xf numFmtId="2" fontId="2" fillId="0" borderId="21" xfId="0" applyNumberFormat="1" applyFont="1" applyBorder="1" applyAlignment="1">
      <alignment horizontal="right" wrapText="1"/>
    </xf>
    <xf numFmtId="164" fontId="2" fillId="0" borderId="6" xfId="0" applyNumberFormat="1" applyFont="1" applyBorder="1" applyAlignment="1"/>
    <xf numFmtId="0" fontId="11" fillId="0" borderId="6" xfId="0" applyFont="1" applyBorder="1" applyAlignment="1"/>
    <xf numFmtId="2" fontId="5" fillId="0" borderId="21" xfId="0" applyNumberFormat="1" applyFont="1" applyBorder="1" applyAlignment="1">
      <alignment horizontal="right" wrapText="1"/>
    </xf>
    <xf numFmtId="0" fontId="5" fillId="0" borderId="22" xfId="0" applyFont="1" applyBorder="1" applyAlignment="1"/>
    <xf numFmtId="0" fontId="5" fillId="0" borderId="23" xfId="0" applyFont="1" applyBorder="1" applyAlignment="1"/>
    <xf numFmtId="2" fontId="2" fillId="0" borderId="24" xfId="0" applyNumberFormat="1" applyFont="1" applyBorder="1" applyAlignment="1">
      <alignment horizontal="right" wrapText="1"/>
    </xf>
    <xf numFmtId="2" fontId="5" fillId="0" borderId="24" xfId="0" applyNumberFormat="1" applyFont="1" applyFill="1" applyBorder="1" applyAlignment="1">
      <alignment horizontal="right" wrapText="1"/>
    </xf>
    <xf numFmtId="2" fontId="5" fillId="0" borderId="25" xfId="0" applyNumberFormat="1" applyFont="1" applyBorder="1" applyAlignment="1"/>
    <xf numFmtId="0" fontId="5" fillId="0" borderId="6" xfId="0" applyFont="1" applyBorder="1"/>
    <xf numFmtId="0" fontId="5" fillId="0" borderId="26" xfId="0" applyFont="1" applyBorder="1"/>
    <xf numFmtId="0" fontId="2" fillId="0" borderId="3" xfId="0" applyFont="1" applyBorder="1" applyAlignment="1"/>
    <xf numFmtId="2" fontId="2" fillId="0" borderId="27" xfId="0" applyNumberFormat="1" applyFont="1" applyBorder="1" applyAlignment="1">
      <alignment horizontal="right" wrapText="1"/>
    </xf>
    <xf numFmtId="2" fontId="5" fillId="0" borderId="28" xfId="0" applyNumberFormat="1" applyFont="1" applyBorder="1"/>
    <xf numFmtId="2" fontId="2" fillId="0" borderId="24" xfId="0" applyNumberFormat="1" applyFont="1" applyBorder="1"/>
    <xf numFmtId="2" fontId="5" fillId="0" borderId="24" xfId="0" applyNumberFormat="1" applyFont="1" applyBorder="1"/>
    <xf numFmtId="2" fontId="5" fillId="2" borderId="24" xfId="0" applyNumberFormat="1" applyFont="1" applyFill="1" applyBorder="1"/>
    <xf numFmtId="0" fontId="5" fillId="0" borderId="24" xfId="0" applyFont="1" applyBorder="1" applyAlignment="1"/>
    <xf numFmtId="2" fontId="5" fillId="0" borderId="28" xfId="0" applyNumberFormat="1" applyFont="1" applyBorder="1" applyAlignment="1"/>
    <xf numFmtId="2" fontId="2" fillId="0" borderId="27" xfId="0" applyNumberFormat="1" applyFont="1" applyBorder="1"/>
    <xf numFmtId="165" fontId="5" fillId="0" borderId="27" xfId="3" applyNumberFormat="1" applyFont="1" applyBorder="1"/>
    <xf numFmtId="0" fontId="5" fillId="0" borderId="7" xfId="2" applyFont="1" applyBorder="1" applyAlignment="1">
      <alignment horizontal="center" wrapText="1"/>
    </xf>
    <xf numFmtId="2" fontId="2" fillId="0" borderId="0" xfId="2" applyNumberFormat="1" applyFont="1" applyBorder="1"/>
    <xf numFmtId="0" fontId="2" fillId="0" borderId="0" xfId="2" applyFont="1" applyBorder="1"/>
    <xf numFmtId="0" fontId="5" fillId="0" borderId="14" xfId="2" applyFont="1" applyBorder="1" applyAlignment="1">
      <alignment horizontal="center" wrapText="1"/>
    </xf>
    <xf numFmtId="0" fontId="5" fillId="0" borderId="19" xfId="2" applyFont="1" applyBorder="1" applyAlignment="1">
      <alignment wrapText="1"/>
    </xf>
    <xf numFmtId="2" fontId="5" fillId="0" borderId="19" xfId="3" applyNumberFormat="1" applyFont="1" applyBorder="1" applyAlignment="1">
      <alignment wrapText="1"/>
    </xf>
    <xf numFmtId="0" fontId="2" fillId="0" borderId="29" xfId="2" applyFont="1" applyBorder="1"/>
    <xf numFmtId="0" fontId="5" fillId="0" borderId="24" xfId="0" applyFont="1" applyFill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43" fontId="5" fillId="0" borderId="24" xfId="0" applyNumberFormat="1" applyFont="1" applyBorder="1" applyAlignment="1">
      <alignment horizontal="center" vertical="center"/>
    </xf>
    <xf numFmtId="43" fontId="5" fillId="0" borderId="25" xfId="0" applyNumberFormat="1" applyFont="1" applyBorder="1" applyAlignment="1">
      <alignment horizontal="center" vertical="center"/>
    </xf>
    <xf numFmtId="0" fontId="5" fillId="0" borderId="0" xfId="2" applyFont="1" applyFill="1" applyBorder="1" applyAlignment="1">
      <alignment horizontal="center" wrapText="1"/>
    </xf>
    <xf numFmtId="0" fontId="2" fillId="0" borderId="0" xfId="0" applyNumberFormat="1" applyFont="1" applyFill="1" applyBorder="1" applyAlignment="1">
      <alignment horizontal="left" vertical="center"/>
    </xf>
    <xf numFmtId="2" fontId="7" fillId="0" borderId="0" xfId="0" applyNumberFormat="1" applyFont="1"/>
    <xf numFmtId="43" fontId="7" fillId="0" borderId="0" xfId="0" applyNumberFormat="1" applyFont="1"/>
  </cellXfs>
  <cellStyles count="4">
    <cellStyle name="Excel Built-in Normal" xfId="1"/>
    <cellStyle name="Обычный" xfId="0" builtinId="0"/>
    <cellStyle name="Обычный 2" xfId="2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8"/>
  <sheetViews>
    <sheetView tabSelected="1" topLeftCell="A49" workbookViewId="0">
      <selection activeCell="G136" sqref="G136"/>
    </sheetView>
  </sheetViews>
  <sheetFormatPr defaultColWidth="6" defaultRowHeight="15.75" x14ac:dyDescent="0.25"/>
  <cols>
    <col min="1" max="1" width="4.42578125" style="9" customWidth="1"/>
    <col min="2" max="2" width="70.42578125" style="9" customWidth="1"/>
    <col min="3" max="4" width="9.140625" style="9" hidden="1" customWidth="1"/>
    <col min="5" max="5" width="11.28515625" style="9" hidden="1" customWidth="1"/>
    <col min="6" max="6" width="9.140625" style="9" hidden="1" customWidth="1"/>
    <col min="7" max="7" width="14.5703125" style="9" customWidth="1"/>
    <col min="8" max="8" width="13" style="9" customWidth="1"/>
    <col min="9" max="9" width="9.140625" style="9" customWidth="1"/>
    <col min="10" max="10" width="15.28515625" style="9" customWidth="1"/>
    <col min="11" max="202" width="9.140625" style="9" customWidth="1"/>
    <col min="203" max="203" width="4.42578125" style="9" customWidth="1"/>
    <col min="204" max="204" width="50.42578125" style="9" customWidth="1"/>
    <col min="205" max="205" width="9.140625" style="9" customWidth="1"/>
    <col min="206" max="206" width="6.85546875" style="9" customWidth="1"/>
    <col min="207" max="207" width="7.42578125" style="9" customWidth="1"/>
    <col min="208" max="208" width="6" style="9" customWidth="1"/>
    <col min="209" max="209" width="7.140625" style="9" customWidth="1"/>
    <col min="210" max="210" width="13.140625" style="9" customWidth="1"/>
    <col min="211" max="211" width="8.28515625" style="9" customWidth="1"/>
    <col min="212" max="212" width="6.28515625" style="9" customWidth="1"/>
    <col min="213" max="213" width="8.28515625" style="9" customWidth="1"/>
    <col min="214" max="214" width="10.85546875" style="9" customWidth="1"/>
    <col min="215" max="215" width="9.140625" style="9" customWidth="1"/>
    <col min="216" max="216" width="6.42578125" style="9" customWidth="1"/>
    <col min="217" max="217" width="9.140625" style="9" customWidth="1"/>
    <col min="218" max="218" width="12.140625" style="9" customWidth="1"/>
    <col min="219" max="219" width="9.140625" style="9" customWidth="1"/>
    <col min="220" max="220" width="6.140625" style="9" customWidth="1"/>
    <col min="221" max="221" width="9.140625" style="9" customWidth="1"/>
    <col min="222" max="222" width="10.7109375" style="9" customWidth="1"/>
    <col min="223" max="223" width="9.140625" style="9" customWidth="1"/>
    <col min="224" max="224" width="6.42578125" style="9" customWidth="1"/>
    <col min="225" max="225" width="9.140625" style="9" customWidth="1"/>
    <col min="226" max="226" width="12.5703125" style="9" customWidth="1"/>
    <col min="227" max="227" width="9.140625" style="9" customWidth="1"/>
    <col min="228" max="228" width="6" style="9" customWidth="1"/>
    <col min="229" max="229" width="9.140625" style="9" customWidth="1"/>
    <col min="230" max="230" width="14.42578125" style="9" customWidth="1"/>
    <col min="231" max="231" width="9.140625" style="9" customWidth="1"/>
    <col min="232" max="232" width="6.28515625" style="9" customWidth="1"/>
    <col min="233" max="233" width="9.140625" style="9" customWidth="1"/>
    <col min="234" max="234" width="11.7109375" style="9" customWidth="1"/>
    <col min="235" max="235" width="9.140625" style="9" customWidth="1"/>
    <col min="236" max="236" width="6" style="9" customWidth="1"/>
    <col min="237" max="237" width="9.140625" style="9" customWidth="1"/>
    <col min="238" max="238" width="12.42578125" style="9" customWidth="1"/>
    <col min="239" max="239" width="9.140625" style="9" customWidth="1"/>
    <col min="240" max="240" width="6" style="9" customWidth="1"/>
    <col min="241" max="241" width="9.140625" style="9" customWidth="1"/>
    <col min="242" max="242" width="12.28515625" style="9" customWidth="1"/>
    <col min="243" max="243" width="9.140625" style="9" customWidth="1"/>
    <col min="244" max="244" width="6.140625" style="9" customWidth="1"/>
    <col min="245" max="245" width="9.140625" style="9" customWidth="1"/>
    <col min="246" max="246" width="11" style="9" customWidth="1"/>
    <col min="247" max="247" width="9.140625" style="9" customWidth="1"/>
    <col min="248" max="248" width="5.85546875" style="9" customWidth="1"/>
    <col min="249" max="249" width="9.140625" style="9" customWidth="1"/>
    <col min="250" max="250" width="10.85546875" style="9" customWidth="1"/>
    <col min="251" max="251" width="9.140625" style="9" customWidth="1"/>
    <col min="252" max="252" width="6" style="9" customWidth="1"/>
    <col min="253" max="253" width="9.140625" style="9" customWidth="1"/>
    <col min="254" max="254" width="11.28515625" style="9" customWidth="1"/>
    <col min="255" max="255" width="9.140625" style="9" customWidth="1"/>
    <col min="256" max="16384" width="6" style="9"/>
  </cols>
  <sheetData>
    <row r="1" spans="1:7" s="3" customFormat="1" x14ac:dyDescent="0.25">
      <c r="A1" s="121" t="s">
        <v>167</v>
      </c>
      <c r="B1" s="121"/>
      <c r="C1" s="2"/>
    </row>
    <row r="2" spans="1:7" s="3" customFormat="1" x14ac:dyDescent="0.25">
      <c r="A2" s="121" t="s">
        <v>165</v>
      </c>
      <c r="B2" s="121"/>
      <c r="C2" s="2"/>
    </row>
    <row r="3" spans="1:7" s="3" customFormat="1" x14ac:dyDescent="0.25">
      <c r="A3" s="121" t="s">
        <v>166</v>
      </c>
      <c r="B3" s="121"/>
      <c r="C3" s="2"/>
    </row>
    <row r="4" spans="1:7" s="7" customFormat="1" ht="16.5" thickBot="1" x14ac:dyDescent="0.3">
      <c r="A4" s="4"/>
      <c r="B4" s="5"/>
      <c r="C4" s="6"/>
    </row>
    <row r="5" spans="1:7" s="8" customFormat="1" ht="16.5" thickBot="1" x14ac:dyDescent="0.3">
      <c r="A5" s="71"/>
      <c r="B5" s="72" t="s">
        <v>168</v>
      </c>
      <c r="C5" s="73"/>
      <c r="D5" s="74"/>
      <c r="E5" s="74"/>
      <c r="F5" s="74"/>
      <c r="G5" s="75">
        <v>323121.54570666666</v>
      </c>
    </row>
    <row r="6" spans="1:7" ht="16.5" thickBot="1" x14ac:dyDescent="0.3">
      <c r="A6" s="10">
        <v>1</v>
      </c>
      <c r="B6" s="11" t="s">
        <v>0</v>
      </c>
      <c r="C6" s="12"/>
      <c r="D6" s="45"/>
      <c r="E6" s="45"/>
      <c r="F6" s="45"/>
      <c r="G6" s="77"/>
    </row>
    <row r="7" spans="1:7" x14ac:dyDescent="0.25">
      <c r="A7" s="14"/>
      <c r="B7" s="15" t="s">
        <v>1</v>
      </c>
      <c r="C7" s="15" t="s">
        <v>2</v>
      </c>
      <c r="D7" s="76">
        <v>508.6</v>
      </c>
      <c r="E7" s="76">
        <v>52</v>
      </c>
      <c r="F7" s="76">
        <v>4.7</v>
      </c>
      <c r="G7" s="101">
        <v>124301.84</v>
      </c>
    </row>
    <row r="8" spans="1:7" x14ac:dyDescent="0.25">
      <c r="A8" s="17"/>
      <c r="B8" s="1" t="s">
        <v>3</v>
      </c>
      <c r="C8" s="1" t="s">
        <v>2</v>
      </c>
      <c r="D8" s="1">
        <v>712</v>
      </c>
      <c r="E8" s="16">
        <v>52</v>
      </c>
      <c r="F8" s="1">
        <v>3.59</v>
      </c>
      <c r="G8" s="95">
        <v>132916.16</v>
      </c>
    </row>
    <row r="9" spans="1:7" x14ac:dyDescent="0.25">
      <c r="A9" s="17"/>
      <c r="B9" s="1" t="s">
        <v>4</v>
      </c>
      <c r="C9" s="1" t="s">
        <v>2</v>
      </c>
      <c r="D9" s="1">
        <v>508.6</v>
      </c>
      <c r="E9" s="16">
        <v>24</v>
      </c>
      <c r="F9" s="18">
        <v>11.07</v>
      </c>
      <c r="G9" s="95">
        <v>135124.84799999997</v>
      </c>
    </row>
    <row r="10" spans="1:7" x14ac:dyDescent="0.25">
      <c r="A10" s="17"/>
      <c r="B10" s="1" t="s">
        <v>5</v>
      </c>
      <c r="C10" s="1" t="s">
        <v>2</v>
      </c>
      <c r="D10" s="1">
        <v>712</v>
      </c>
      <c r="E10" s="16">
        <v>24</v>
      </c>
      <c r="F10" s="1">
        <v>8.98</v>
      </c>
      <c r="G10" s="95">
        <v>153450.24000000002</v>
      </c>
    </row>
    <row r="11" spans="1:7" x14ac:dyDescent="0.25">
      <c r="A11" s="19"/>
      <c r="B11" s="20" t="s">
        <v>6</v>
      </c>
      <c r="C11" s="15" t="s">
        <v>2</v>
      </c>
      <c r="D11" s="1">
        <v>2378.3000000000002</v>
      </c>
      <c r="E11" s="16">
        <v>1</v>
      </c>
      <c r="F11" s="1">
        <v>8.9</v>
      </c>
      <c r="G11" s="95">
        <v>21166.870000000003</v>
      </c>
    </row>
    <row r="12" spans="1:7" x14ac:dyDescent="0.25">
      <c r="A12" s="17"/>
      <c r="B12" s="1" t="s">
        <v>7</v>
      </c>
      <c r="C12" s="1" t="s">
        <v>2</v>
      </c>
      <c r="D12" s="1">
        <v>163</v>
      </c>
      <c r="E12" s="16">
        <v>1</v>
      </c>
      <c r="F12" s="1">
        <v>16.21</v>
      </c>
      <c r="G12" s="95">
        <v>2642.23</v>
      </c>
    </row>
    <row r="13" spans="1:7" ht="16.5" thickBot="1" x14ac:dyDescent="0.3">
      <c r="A13" s="21"/>
      <c r="B13" s="22" t="s">
        <v>8</v>
      </c>
      <c r="C13" s="22"/>
      <c r="D13" s="22"/>
      <c r="E13" s="22"/>
      <c r="F13" s="22"/>
      <c r="G13" s="102">
        <v>569602.18799999997</v>
      </c>
    </row>
    <row r="14" spans="1:7" ht="16.5" thickBot="1" x14ac:dyDescent="0.3">
      <c r="A14" s="23" t="s">
        <v>9</v>
      </c>
      <c r="B14" s="24" t="s">
        <v>10</v>
      </c>
      <c r="C14" s="25"/>
      <c r="D14" s="55"/>
      <c r="E14" s="55"/>
      <c r="F14" s="55"/>
      <c r="G14" s="79"/>
    </row>
    <row r="15" spans="1:7" x14ac:dyDescent="0.25">
      <c r="A15" s="19"/>
      <c r="B15" s="20" t="s">
        <v>11</v>
      </c>
      <c r="C15" s="15" t="s">
        <v>2</v>
      </c>
      <c r="D15" s="15"/>
      <c r="E15" s="76">
        <v>0</v>
      </c>
      <c r="F15" s="78">
        <v>4.21</v>
      </c>
      <c r="G15" s="101">
        <v>0</v>
      </c>
    </row>
    <row r="16" spans="1:7" x14ac:dyDescent="0.25">
      <c r="A16" s="17"/>
      <c r="B16" s="28" t="s">
        <v>12</v>
      </c>
      <c r="C16" s="1" t="s">
        <v>2</v>
      </c>
      <c r="D16" s="1">
        <v>2786.8</v>
      </c>
      <c r="E16" s="16">
        <v>0</v>
      </c>
      <c r="F16" s="27">
        <v>4.21</v>
      </c>
      <c r="G16" s="95">
        <v>0</v>
      </c>
    </row>
    <row r="17" spans="1:7" x14ac:dyDescent="0.25">
      <c r="A17" s="21"/>
      <c r="B17" s="29" t="s">
        <v>13</v>
      </c>
      <c r="C17" s="1" t="s">
        <v>2</v>
      </c>
      <c r="D17" s="1">
        <v>3622.9</v>
      </c>
      <c r="E17" s="16">
        <v>0</v>
      </c>
      <c r="F17" s="27">
        <v>5.69</v>
      </c>
      <c r="G17" s="95">
        <v>0</v>
      </c>
    </row>
    <row r="18" spans="1:7" x14ac:dyDescent="0.25">
      <c r="A18" s="21"/>
      <c r="B18" s="22" t="s">
        <v>14</v>
      </c>
      <c r="C18" s="22" t="s">
        <v>2</v>
      </c>
      <c r="D18" s="1"/>
      <c r="E18" s="16">
        <v>1</v>
      </c>
      <c r="F18" s="27">
        <v>38.97</v>
      </c>
      <c r="G18" s="103">
        <v>3191.643</v>
      </c>
    </row>
    <row r="19" spans="1:7" ht="16.5" thickBot="1" x14ac:dyDescent="0.3">
      <c r="A19" s="30"/>
      <c r="B19" s="22" t="s">
        <v>8</v>
      </c>
      <c r="C19" s="22"/>
      <c r="D19" s="1"/>
      <c r="E19" s="1"/>
      <c r="F19" s="1"/>
      <c r="G19" s="104">
        <v>3191.643</v>
      </c>
    </row>
    <row r="20" spans="1:7" ht="16.5" hidden="1" thickBot="1" x14ac:dyDescent="0.3">
      <c r="A20" s="23" t="s">
        <v>15</v>
      </c>
      <c r="B20" s="31" t="s">
        <v>16</v>
      </c>
      <c r="C20" s="32" t="s">
        <v>17</v>
      </c>
      <c r="D20" s="1"/>
      <c r="E20" s="33"/>
      <c r="F20" s="1"/>
      <c r="G20" s="105">
        <v>0</v>
      </c>
    </row>
    <row r="21" spans="1:7" ht="16.5" hidden="1" thickBot="1" x14ac:dyDescent="0.3">
      <c r="A21" s="34" t="s">
        <v>18</v>
      </c>
      <c r="B21" s="24" t="s">
        <v>19</v>
      </c>
      <c r="C21" s="35"/>
      <c r="D21" s="36"/>
      <c r="E21" s="36"/>
      <c r="F21" s="36"/>
      <c r="G21" s="106"/>
    </row>
    <row r="22" spans="1:7" ht="16.5" hidden="1" thickBot="1" x14ac:dyDescent="0.3">
      <c r="A22" s="19"/>
      <c r="B22" s="37" t="s">
        <v>20</v>
      </c>
      <c r="C22" s="37" t="s">
        <v>17</v>
      </c>
      <c r="D22" s="26"/>
      <c r="E22" s="16">
        <v>0</v>
      </c>
      <c r="F22" s="26">
        <v>51.08</v>
      </c>
      <c r="G22" s="95">
        <v>0</v>
      </c>
    </row>
    <row r="23" spans="1:7" ht="16.5" hidden="1" thickBot="1" x14ac:dyDescent="0.3">
      <c r="A23" s="19"/>
      <c r="B23" s="26" t="s">
        <v>21</v>
      </c>
      <c r="C23" s="26" t="s">
        <v>22</v>
      </c>
      <c r="D23" s="26"/>
      <c r="E23" s="16">
        <v>0</v>
      </c>
      <c r="F23" s="26">
        <v>4.8499999999999996</v>
      </c>
      <c r="G23" s="95">
        <v>0</v>
      </c>
    </row>
    <row r="24" spans="1:7" ht="16.5" hidden="1" thickBot="1" x14ac:dyDescent="0.3">
      <c r="A24" s="19"/>
      <c r="B24" s="26" t="s">
        <v>23</v>
      </c>
      <c r="C24" s="26" t="s">
        <v>24</v>
      </c>
      <c r="D24" s="26"/>
      <c r="E24" s="16">
        <v>0</v>
      </c>
      <c r="F24" s="26">
        <v>166.22</v>
      </c>
      <c r="G24" s="95">
        <v>0</v>
      </c>
    </row>
    <row r="25" spans="1:7" ht="16.5" hidden="1" thickBot="1" x14ac:dyDescent="0.3">
      <c r="A25" s="19"/>
      <c r="B25" s="26" t="s">
        <v>25</v>
      </c>
      <c r="C25" s="26" t="s">
        <v>17</v>
      </c>
      <c r="D25" s="26"/>
      <c r="E25" s="16">
        <v>0</v>
      </c>
      <c r="F25" s="26">
        <v>49.3</v>
      </c>
      <c r="G25" s="95">
        <v>0</v>
      </c>
    </row>
    <row r="26" spans="1:7" ht="16.5" hidden="1" thickBot="1" x14ac:dyDescent="0.3">
      <c r="A26" s="19"/>
      <c r="B26" s="26" t="s">
        <v>26</v>
      </c>
      <c r="C26" s="26" t="s">
        <v>22</v>
      </c>
      <c r="D26" s="26"/>
      <c r="E26" s="16">
        <v>0</v>
      </c>
      <c r="F26" s="26">
        <v>37.99</v>
      </c>
      <c r="G26" s="95">
        <v>0</v>
      </c>
    </row>
    <row r="27" spans="1:7" ht="16.5" hidden="1" thickBot="1" x14ac:dyDescent="0.3">
      <c r="A27" s="38"/>
      <c r="B27" s="39" t="s">
        <v>27</v>
      </c>
      <c r="C27" s="39" t="s">
        <v>17</v>
      </c>
      <c r="D27" s="26"/>
      <c r="E27" s="16">
        <v>0</v>
      </c>
      <c r="F27" s="26">
        <v>29.08</v>
      </c>
      <c r="G27" s="95">
        <v>0</v>
      </c>
    </row>
    <row r="28" spans="1:7" ht="16.5" hidden="1" thickBot="1" x14ac:dyDescent="0.3">
      <c r="A28" s="21"/>
      <c r="B28" s="39" t="s">
        <v>28</v>
      </c>
      <c r="C28" s="39"/>
      <c r="D28" s="80"/>
      <c r="E28" s="81"/>
      <c r="F28" s="80"/>
      <c r="G28" s="107">
        <v>0</v>
      </c>
    </row>
    <row r="29" spans="1:7" ht="16.5" thickBot="1" x14ac:dyDescent="0.3">
      <c r="A29" s="34" t="s">
        <v>15</v>
      </c>
      <c r="B29" s="24" t="s">
        <v>29</v>
      </c>
      <c r="C29" s="35"/>
      <c r="D29" s="82"/>
      <c r="E29" s="82"/>
      <c r="F29" s="82"/>
      <c r="G29" s="83"/>
    </row>
    <row r="30" spans="1:7" ht="31.5" x14ac:dyDescent="0.25">
      <c r="A30" s="19"/>
      <c r="B30" s="20" t="s">
        <v>30</v>
      </c>
      <c r="C30" s="15" t="s">
        <v>2</v>
      </c>
      <c r="D30" s="15">
        <v>629.20000000000005</v>
      </c>
      <c r="E30" s="76">
        <v>30</v>
      </c>
      <c r="F30" s="78">
        <v>0.82</v>
      </c>
      <c r="G30" s="101">
        <v>15478.32</v>
      </c>
    </row>
    <row r="31" spans="1:7" x14ac:dyDescent="0.25">
      <c r="A31" s="17"/>
      <c r="B31" s="28" t="s">
        <v>31</v>
      </c>
      <c r="C31" s="1" t="s">
        <v>2</v>
      </c>
      <c r="D31" s="1">
        <v>2800</v>
      </c>
      <c r="E31" s="16">
        <v>9</v>
      </c>
      <c r="F31" s="27">
        <v>2.38</v>
      </c>
      <c r="G31" s="95">
        <v>59976</v>
      </c>
    </row>
    <row r="32" spans="1:7" x14ac:dyDescent="0.25">
      <c r="A32" s="17"/>
      <c r="B32" s="28" t="s">
        <v>32</v>
      </c>
      <c r="C32" s="1" t="s">
        <v>2</v>
      </c>
      <c r="D32" s="1">
        <v>3394.6</v>
      </c>
      <c r="E32" s="16">
        <v>8</v>
      </c>
      <c r="F32" s="27">
        <v>0.56000000000000005</v>
      </c>
      <c r="G32" s="95">
        <v>15207.808000000003</v>
      </c>
    </row>
    <row r="33" spans="1:7" x14ac:dyDescent="0.25">
      <c r="A33" s="17"/>
      <c r="B33" s="1" t="s">
        <v>33</v>
      </c>
      <c r="C33" s="1" t="s">
        <v>2</v>
      </c>
      <c r="D33" s="1">
        <v>9318.2000000000007</v>
      </c>
      <c r="E33" s="16">
        <v>26</v>
      </c>
      <c r="F33" s="27">
        <v>0.22</v>
      </c>
      <c r="G33" s="95">
        <v>53300.104000000007</v>
      </c>
    </row>
    <row r="34" spans="1:7" x14ac:dyDescent="0.25">
      <c r="A34" s="21"/>
      <c r="B34" s="22" t="s">
        <v>34</v>
      </c>
      <c r="C34" s="1" t="s">
        <v>2</v>
      </c>
      <c r="D34" s="1">
        <v>1320.6</v>
      </c>
      <c r="E34" s="16">
        <v>2</v>
      </c>
      <c r="F34" s="27">
        <v>0.83</v>
      </c>
      <c r="G34" s="95">
        <v>2192.1959999999999</v>
      </c>
    </row>
    <row r="35" spans="1:7" x14ac:dyDescent="0.25">
      <c r="A35" s="21"/>
      <c r="B35" s="22" t="s">
        <v>35</v>
      </c>
      <c r="C35" s="1" t="s">
        <v>2</v>
      </c>
      <c r="D35" s="1"/>
      <c r="E35" s="16">
        <v>2</v>
      </c>
      <c r="F35" s="27">
        <v>2.38</v>
      </c>
      <c r="G35" s="95">
        <v>6664</v>
      </c>
    </row>
    <row r="36" spans="1:7" ht="16.5" thickBot="1" x14ac:dyDescent="0.3">
      <c r="A36" s="21"/>
      <c r="B36" s="22" t="s">
        <v>8</v>
      </c>
      <c r="C36" s="22"/>
      <c r="D36" s="22"/>
      <c r="E36" s="22"/>
      <c r="F36" s="22"/>
      <c r="G36" s="102">
        <v>152818.42800000001</v>
      </c>
    </row>
    <row r="37" spans="1:7" ht="16.5" thickBot="1" x14ac:dyDescent="0.3">
      <c r="A37" s="34" t="s">
        <v>18</v>
      </c>
      <c r="B37" s="24" t="s">
        <v>36</v>
      </c>
      <c r="C37" s="40"/>
      <c r="D37" s="84"/>
      <c r="E37" s="84"/>
      <c r="F37" s="84"/>
      <c r="G37" s="85"/>
    </row>
    <row r="38" spans="1:7" x14ac:dyDescent="0.25">
      <c r="A38" s="41"/>
      <c r="B38" s="15" t="s">
        <v>37</v>
      </c>
      <c r="C38" s="15" t="s">
        <v>2</v>
      </c>
      <c r="D38" s="15">
        <v>9318.2000000000007</v>
      </c>
      <c r="E38" s="76">
        <v>26</v>
      </c>
      <c r="F38" s="78">
        <v>0.22</v>
      </c>
      <c r="G38" s="101">
        <v>53300.104000000007</v>
      </c>
    </row>
    <row r="39" spans="1:7" ht="31.5" x14ac:dyDescent="0.25">
      <c r="A39" s="42"/>
      <c r="B39" s="28" t="s">
        <v>38</v>
      </c>
      <c r="C39" s="1" t="s">
        <v>2</v>
      </c>
      <c r="D39" s="1">
        <v>798.3</v>
      </c>
      <c r="E39" s="16">
        <v>29</v>
      </c>
      <c r="F39" s="27">
        <v>5.58</v>
      </c>
      <c r="G39" s="95">
        <v>129180.906</v>
      </c>
    </row>
    <row r="40" spans="1:7" ht="31.5" x14ac:dyDescent="0.25">
      <c r="A40" s="42"/>
      <c r="B40" s="28" t="s">
        <v>39</v>
      </c>
      <c r="C40" s="1" t="s">
        <v>2</v>
      </c>
      <c r="D40" s="1">
        <v>1088.3</v>
      </c>
      <c r="E40" s="16">
        <v>15</v>
      </c>
      <c r="F40" s="27">
        <v>2.31</v>
      </c>
      <c r="G40" s="95">
        <v>37709.595000000001</v>
      </c>
    </row>
    <row r="41" spans="1:7" ht="31.5" x14ac:dyDescent="0.25">
      <c r="A41" s="42"/>
      <c r="B41" s="28" t="s">
        <v>40</v>
      </c>
      <c r="C41" s="1" t="s">
        <v>2</v>
      </c>
      <c r="D41" s="1">
        <v>1166.5999999999999</v>
      </c>
      <c r="E41" s="16">
        <v>1.1000000000000001</v>
      </c>
      <c r="F41" s="27">
        <v>18.600000000000001</v>
      </c>
      <c r="G41" s="95">
        <v>23868.635999999999</v>
      </c>
    </row>
    <row r="42" spans="1:7" ht="31.5" x14ac:dyDescent="0.25">
      <c r="A42" s="42"/>
      <c r="B42" s="28" t="s">
        <v>41</v>
      </c>
      <c r="C42" s="1" t="s">
        <v>42</v>
      </c>
      <c r="D42" s="1">
        <v>455.4</v>
      </c>
      <c r="E42" s="16">
        <v>10</v>
      </c>
      <c r="F42" s="27">
        <v>2.15</v>
      </c>
      <c r="G42" s="95">
        <v>9791.0999999999985</v>
      </c>
    </row>
    <row r="43" spans="1:7" ht="31.5" x14ac:dyDescent="0.25">
      <c r="A43" s="42"/>
      <c r="B43" s="28" t="s">
        <v>43</v>
      </c>
      <c r="C43" s="1" t="s">
        <v>42</v>
      </c>
      <c r="D43" s="1">
        <v>1216.5999999999999</v>
      </c>
      <c r="E43" s="16">
        <v>1</v>
      </c>
      <c r="F43" s="27">
        <v>38.08</v>
      </c>
      <c r="G43" s="95">
        <v>46328.127999999997</v>
      </c>
    </row>
    <row r="44" spans="1:7" ht="16.5" thickBot="1" x14ac:dyDescent="0.3">
      <c r="A44" s="43"/>
      <c r="B44" s="29" t="s">
        <v>8</v>
      </c>
      <c r="C44" s="22"/>
      <c r="D44" s="22"/>
      <c r="E44" s="22"/>
      <c r="F44" s="86"/>
      <c r="G44" s="102">
        <v>300178.46899999998</v>
      </c>
    </row>
    <row r="45" spans="1:7" ht="16.5" thickBot="1" x14ac:dyDescent="0.3">
      <c r="A45" s="34" t="s">
        <v>44</v>
      </c>
      <c r="B45" s="31" t="s">
        <v>45</v>
      </c>
      <c r="C45" s="32" t="s">
        <v>22</v>
      </c>
      <c r="D45" s="32">
        <v>2800</v>
      </c>
      <c r="E45" s="87">
        <v>2</v>
      </c>
      <c r="F45" s="88">
        <v>7.7</v>
      </c>
      <c r="G45" s="89">
        <v>43120</v>
      </c>
    </row>
    <row r="46" spans="1:7" ht="16.5" thickBot="1" x14ac:dyDescent="0.3">
      <c r="A46" s="34" t="s">
        <v>46</v>
      </c>
      <c r="B46" s="31" t="s">
        <v>47</v>
      </c>
      <c r="C46" s="32" t="s">
        <v>17</v>
      </c>
      <c r="D46" s="32">
        <v>14</v>
      </c>
      <c r="E46" s="87">
        <v>72</v>
      </c>
      <c r="F46" s="88">
        <v>18.27</v>
      </c>
      <c r="G46" s="89">
        <v>18416.16</v>
      </c>
    </row>
    <row r="47" spans="1:7" ht="32.25" thickBot="1" x14ac:dyDescent="0.3">
      <c r="A47" s="34" t="s">
        <v>48</v>
      </c>
      <c r="B47" s="11" t="s">
        <v>49</v>
      </c>
      <c r="C47" s="35"/>
      <c r="D47" s="82"/>
      <c r="E47" s="82"/>
      <c r="F47" s="82"/>
      <c r="G47" s="85"/>
    </row>
    <row r="48" spans="1:7" ht="13.5" customHeight="1" x14ac:dyDescent="0.25">
      <c r="A48" s="41"/>
      <c r="B48" s="20" t="s">
        <v>50</v>
      </c>
      <c r="C48" s="37" t="s">
        <v>22</v>
      </c>
      <c r="D48" s="90"/>
      <c r="E48" s="76"/>
      <c r="F48" s="91">
        <v>0.25</v>
      </c>
      <c r="G48" s="108">
        <v>2786.8</v>
      </c>
    </row>
    <row r="49" spans="1:7" x14ac:dyDescent="0.25">
      <c r="A49" s="42"/>
      <c r="B49" s="15" t="s">
        <v>51</v>
      </c>
      <c r="C49" s="15" t="s">
        <v>52</v>
      </c>
      <c r="D49" s="1">
        <v>43770.7</v>
      </c>
      <c r="E49" s="16">
        <v>1</v>
      </c>
      <c r="F49" s="1">
        <v>3.56</v>
      </c>
      <c r="G49" s="95">
        <v>155823.69199999998</v>
      </c>
    </row>
    <row r="50" spans="1:7" x14ac:dyDescent="0.25">
      <c r="A50" s="42"/>
      <c r="B50" s="1" t="s">
        <v>53</v>
      </c>
      <c r="C50" s="1" t="s">
        <v>54</v>
      </c>
      <c r="D50" s="1">
        <v>3749</v>
      </c>
      <c r="E50" s="16">
        <v>1</v>
      </c>
      <c r="F50" s="1">
        <v>19.489999999999998</v>
      </c>
      <c r="G50" s="95">
        <v>73068.009999999995</v>
      </c>
    </row>
    <row r="51" spans="1:7" x14ac:dyDescent="0.25">
      <c r="A51" s="42"/>
      <c r="B51" s="1" t="s">
        <v>55</v>
      </c>
      <c r="C51" s="1" t="s">
        <v>54</v>
      </c>
      <c r="D51" s="1">
        <v>3749</v>
      </c>
      <c r="E51" s="16">
        <v>1</v>
      </c>
      <c r="F51" s="1">
        <v>10.32</v>
      </c>
      <c r="G51" s="95">
        <v>38689.68</v>
      </c>
    </row>
    <row r="52" spans="1:7" x14ac:dyDescent="0.25">
      <c r="A52" s="42"/>
      <c r="B52" s="1" t="s">
        <v>56</v>
      </c>
      <c r="C52" s="1" t="s">
        <v>54</v>
      </c>
      <c r="D52" s="1">
        <v>3749</v>
      </c>
      <c r="E52" s="16">
        <v>1</v>
      </c>
      <c r="F52" s="1">
        <v>0.72</v>
      </c>
      <c r="G52" s="95">
        <v>2699.2799999999997</v>
      </c>
    </row>
    <row r="53" spans="1:7" x14ac:dyDescent="0.25">
      <c r="A53" s="42"/>
      <c r="B53" s="1" t="s">
        <v>57</v>
      </c>
      <c r="C53" s="1" t="s">
        <v>58</v>
      </c>
      <c r="D53" s="1">
        <v>84</v>
      </c>
      <c r="E53" s="16">
        <v>0</v>
      </c>
      <c r="F53" s="1">
        <v>184.14</v>
      </c>
      <c r="G53" s="95">
        <v>0</v>
      </c>
    </row>
    <row r="54" spans="1:7" ht="16.5" thickBot="1" x14ac:dyDescent="0.3">
      <c r="A54" s="43"/>
      <c r="B54" s="22" t="s">
        <v>8</v>
      </c>
      <c r="C54" s="22"/>
      <c r="D54" s="22"/>
      <c r="E54" s="22"/>
      <c r="F54" s="22"/>
      <c r="G54" s="102">
        <v>273067.462</v>
      </c>
    </row>
    <row r="55" spans="1:7" ht="16.5" thickBot="1" x14ac:dyDescent="0.3">
      <c r="A55" s="34" t="s">
        <v>59</v>
      </c>
      <c r="B55" s="24" t="s">
        <v>60</v>
      </c>
      <c r="C55" s="35"/>
      <c r="D55" s="82"/>
      <c r="E55" s="82"/>
      <c r="F55" s="82"/>
      <c r="G55" s="85"/>
    </row>
    <row r="56" spans="1:7" x14ac:dyDescent="0.25">
      <c r="A56" s="46"/>
      <c r="B56" s="47" t="s">
        <v>62</v>
      </c>
      <c r="C56" s="47" t="s">
        <v>17</v>
      </c>
      <c r="D56" s="15">
        <v>70</v>
      </c>
      <c r="E56" s="76">
        <v>7</v>
      </c>
      <c r="F56" s="15">
        <v>85.02</v>
      </c>
      <c r="G56" s="101">
        <v>595.14</v>
      </c>
    </row>
    <row r="57" spans="1:7" x14ac:dyDescent="0.25">
      <c r="A57" s="43"/>
      <c r="B57" s="22" t="s">
        <v>63</v>
      </c>
      <c r="C57" s="1" t="s">
        <v>17</v>
      </c>
      <c r="D57" s="1">
        <v>2</v>
      </c>
      <c r="E57" s="16">
        <v>0</v>
      </c>
      <c r="F57" s="1">
        <v>723.95</v>
      </c>
      <c r="G57" s="95">
        <v>0</v>
      </c>
    </row>
    <row r="58" spans="1:7" ht="16.5" thickBot="1" x14ac:dyDescent="0.3">
      <c r="A58" s="43"/>
      <c r="B58" s="22" t="s">
        <v>28</v>
      </c>
      <c r="C58" s="22"/>
      <c r="D58" s="22"/>
      <c r="E58" s="22"/>
      <c r="F58" s="22"/>
      <c r="G58" s="102">
        <v>595.14</v>
      </c>
    </row>
    <row r="59" spans="1:7" ht="16.5" thickBot="1" x14ac:dyDescent="0.3">
      <c r="A59" s="34" t="s">
        <v>64</v>
      </c>
      <c r="B59" s="24" t="s">
        <v>65</v>
      </c>
      <c r="C59" s="35"/>
      <c r="D59" s="82"/>
      <c r="E59" s="82"/>
      <c r="F59" s="82"/>
      <c r="G59" s="85"/>
    </row>
    <row r="60" spans="1:7" ht="31.5" x14ac:dyDescent="0.25">
      <c r="A60" s="41"/>
      <c r="B60" s="20" t="s">
        <v>66</v>
      </c>
      <c r="C60" s="15" t="s">
        <v>61</v>
      </c>
      <c r="D60" s="15">
        <v>9318.2000000000007</v>
      </c>
      <c r="E60" s="76">
        <v>2</v>
      </c>
      <c r="F60" s="15">
        <v>2.67</v>
      </c>
      <c r="G60" s="101">
        <v>74638.782000000007</v>
      </c>
    </row>
    <row r="61" spans="1:7" ht="31.5" x14ac:dyDescent="0.25">
      <c r="A61" s="42"/>
      <c r="B61" s="28" t="s">
        <v>67</v>
      </c>
      <c r="C61" s="1" t="s">
        <v>61</v>
      </c>
      <c r="D61" s="1">
        <v>9318.2000000000007</v>
      </c>
      <c r="E61" s="16">
        <v>3</v>
      </c>
      <c r="F61" s="1">
        <v>2.67</v>
      </c>
      <c r="G61" s="95">
        <v>74638.782000000007</v>
      </c>
    </row>
    <row r="62" spans="1:7" ht="31.5" x14ac:dyDescent="0.25">
      <c r="A62" s="42"/>
      <c r="B62" s="28" t="s">
        <v>68</v>
      </c>
      <c r="C62" s="1" t="s">
        <v>61</v>
      </c>
      <c r="D62" s="1">
        <v>9318.2000000000007</v>
      </c>
      <c r="E62" s="16">
        <v>0</v>
      </c>
      <c r="F62" s="1">
        <v>6.76</v>
      </c>
      <c r="G62" s="95">
        <v>62991.03</v>
      </c>
    </row>
    <row r="63" spans="1:7" ht="16.5" thickBot="1" x14ac:dyDescent="0.3">
      <c r="A63" s="43"/>
      <c r="B63" s="22" t="s">
        <v>28</v>
      </c>
      <c r="C63" s="22"/>
      <c r="D63" s="22"/>
      <c r="E63" s="22"/>
      <c r="F63" s="22"/>
      <c r="G63" s="102">
        <f>SUM(G60:G62)</f>
        <v>212268.59400000001</v>
      </c>
    </row>
    <row r="64" spans="1:7" ht="32.25" thickBot="1" x14ac:dyDescent="0.3">
      <c r="A64" s="34" t="s">
        <v>69</v>
      </c>
      <c r="B64" s="45" t="s">
        <v>70</v>
      </c>
      <c r="C64" s="32" t="s">
        <v>71</v>
      </c>
      <c r="D64" s="32">
        <v>9318.2000000000007</v>
      </c>
      <c r="E64" s="87">
        <v>12</v>
      </c>
      <c r="F64" s="32">
        <v>1.21</v>
      </c>
      <c r="G64" s="92">
        <v>135300.264</v>
      </c>
    </row>
    <row r="65" spans="1:7" ht="16.5" thickBot="1" x14ac:dyDescent="0.3">
      <c r="A65" s="34" t="s">
        <v>72</v>
      </c>
      <c r="B65" s="31" t="s">
        <v>73</v>
      </c>
      <c r="C65" s="32" t="s">
        <v>71</v>
      </c>
      <c r="D65" s="32">
        <v>9318.2000000000007</v>
      </c>
      <c r="E65" s="87">
        <v>12</v>
      </c>
      <c r="F65" s="32">
        <v>0.34</v>
      </c>
      <c r="G65" s="92">
        <v>38018.256000000016</v>
      </c>
    </row>
    <row r="66" spans="1:7" ht="16.5" thickBot="1" x14ac:dyDescent="0.3">
      <c r="A66" s="34" t="s">
        <v>74</v>
      </c>
      <c r="B66" s="31" t="s">
        <v>75</v>
      </c>
      <c r="C66" s="32" t="s">
        <v>76</v>
      </c>
      <c r="D66" s="32">
        <v>2786.8</v>
      </c>
      <c r="E66" s="87">
        <v>2</v>
      </c>
      <c r="F66" s="32">
        <v>3</v>
      </c>
      <c r="G66" s="92">
        <v>27868</v>
      </c>
    </row>
    <row r="67" spans="1:7" ht="16.5" thickBot="1" x14ac:dyDescent="0.3">
      <c r="A67" s="34" t="s">
        <v>77</v>
      </c>
      <c r="B67" s="31" t="s">
        <v>78</v>
      </c>
      <c r="C67" s="32" t="s">
        <v>76</v>
      </c>
      <c r="D67" s="32">
        <v>2786.8</v>
      </c>
      <c r="E67" s="87">
        <v>4</v>
      </c>
      <c r="F67" s="32">
        <v>6</v>
      </c>
      <c r="G67" s="92">
        <v>22294.400000000001</v>
      </c>
    </row>
    <row r="68" spans="1:7" ht="16.5" thickBot="1" x14ac:dyDescent="0.3">
      <c r="A68" s="34" t="s">
        <v>79</v>
      </c>
      <c r="B68" s="24" t="s">
        <v>80</v>
      </c>
      <c r="C68" s="35"/>
      <c r="D68" s="82"/>
      <c r="E68" s="82"/>
      <c r="F68" s="82"/>
      <c r="G68" s="85"/>
    </row>
    <row r="69" spans="1:7" x14ac:dyDescent="0.25">
      <c r="A69" s="41"/>
      <c r="B69" s="15" t="s">
        <v>81</v>
      </c>
      <c r="C69" s="15" t="s">
        <v>82</v>
      </c>
      <c r="D69" s="15">
        <v>3</v>
      </c>
      <c r="E69" s="76">
        <v>12</v>
      </c>
      <c r="F69" s="15">
        <v>490.97</v>
      </c>
      <c r="G69" s="101">
        <v>17674.920000000002</v>
      </c>
    </row>
    <row r="70" spans="1:7" x14ac:dyDescent="0.25">
      <c r="A70" s="17"/>
      <c r="B70" s="1" t="s">
        <v>83</v>
      </c>
      <c r="C70" s="1" t="s">
        <v>82</v>
      </c>
      <c r="D70" s="1">
        <v>1</v>
      </c>
      <c r="E70" s="16">
        <v>12</v>
      </c>
      <c r="F70" s="1">
        <v>369.96</v>
      </c>
      <c r="G70" s="95">
        <v>4439.5199999999995</v>
      </c>
    </row>
    <row r="71" spans="1:7" ht="36" customHeight="1" x14ac:dyDescent="0.25">
      <c r="A71" s="17"/>
      <c r="B71" s="28" t="s">
        <v>84</v>
      </c>
      <c r="C71" s="1" t="s">
        <v>82</v>
      </c>
      <c r="D71" s="1">
        <v>1</v>
      </c>
      <c r="E71" s="16">
        <v>12</v>
      </c>
      <c r="F71" s="1">
        <v>360.2</v>
      </c>
      <c r="G71" s="95">
        <v>4322.3999999999987</v>
      </c>
    </row>
    <row r="72" spans="1:7" ht="33" customHeight="1" x14ac:dyDescent="0.25">
      <c r="A72" s="17"/>
      <c r="B72" s="28" t="s">
        <v>85</v>
      </c>
      <c r="C72" s="1" t="s">
        <v>82</v>
      </c>
      <c r="D72" s="1">
        <v>3</v>
      </c>
      <c r="E72" s="16">
        <v>12</v>
      </c>
      <c r="F72" s="1">
        <v>360.2</v>
      </c>
      <c r="G72" s="95">
        <v>12967.200000000003</v>
      </c>
    </row>
    <row r="73" spans="1:7" ht="50.25" customHeight="1" x14ac:dyDescent="0.25">
      <c r="A73" s="21"/>
      <c r="B73" s="29" t="s">
        <v>86</v>
      </c>
      <c r="C73" s="22" t="s">
        <v>82</v>
      </c>
      <c r="D73" s="1">
        <v>1</v>
      </c>
      <c r="E73" s="16">
        <v>12</v>
      </c>
      <c r="F73" s="1">
        <v>360.2</v>
      </c>
      <c r="G73" s="95">
        <v>4322.3999999999987</v>
      </c>
    </row>
    <row r="74" spans="1:7" ht="16.5" thickBot="1" x14ac:dyDescent="0.3">
      <c r="A74" s="21"/>
      <c r="B74" s="22" t="s">
        <v>28</v>
      </c>
      <c r="C74" s="22"/>
      <c r="D74" s="22"/>
      <c r="E74" s="22"/>
      <c r="F74" s="22"/>
      <c r="G74" s="102">
        <v>43726.44</v>
      </c>
    </row>
    <row r="75" spans="1:7" x14ac:dyDescent="0.25">
      <c r="A75" s="48" t="s">
        <v>87</v>
      </c>
      <c r="B75" s="49" t="s">
        <v>88</v>
      </c>
      <c r="C75" s="50"/>
      <c r="D75" s="93"/>
      <c r="E75" s="93"/>
      <c r="F75" s="93"/>
      <c r="G75" s="94"/>
    </row>
    <row r="76" spans="1:7" x14ac:dyDescent="0.25">
      <c r="A76" s="42"/>
      <c r="B76" s="1" t="s">
        <v>89</v>
      </c>
      <c r="C76" s="26"/>
      <c r="D76" s="1"/>
      <c r="E76" s="16">
        <v>0</v>
      </c>
      <c r="F76" s="1"/>
      <c r="G76" s="95">
        <v>0</v>
      </c>
    </row>
    <row r="77" spans="1:7" ht="36.75" customHeight="1" x14ac:dyDescent="0.25">
      <c r="A77" s="42"/>
      <c r="B77" s="28" t="s">
        <v>90</v>
      </c>
      <c r="C77" s="26" t="s">
        <v>17</v>
      </c>
      <c r="D77" s="1"/>
      <c r="E77" s="16"/>
      <c r="F77" s="1"/>
      <c r="G77" s="95">
        <v>194.7</v>
      </c>
    </row>
    <row r="78" spans="1:7" x14ac:dyDescent="0.25">
      <c r="A78" s="42"/>
      <c r="B78" s="28" t="s">
        <v>91</v>
      </c>
      <c r="C78" s="26" t="s">
        <v>92</v>
      </c>
      <c r="D78" s="1"/>
      <c r="E78" s="16"/>
      <c r="F78" s="1"/>
      <c r="G78" s="95">
        <v>0</v>
      </c>
    </row>
    <row r="79" spans="1:7" x14ac:dyDescent="0.25">
      <c r="A79" s="42"/>
      <c r="B79" s="28" t="s">
        <v>93</v>
      </c>
      <c r="C79" s="26" t="s">
        <v>92</v>
      </c>
      <c r="D79" s="1"/>
      <c r="E79" s="16"/>
      <c r="F79" s="1"/>
      <c r="G79" s="95">
        <v>0</v>
      </c>
    </row>
    <row r="80" spans="1:7" x14ac:dyDescent="0.25">
      <c r="A80" s="42"/>
      <c r="B80" s="28" t="s">
        <v>94</v>
      </c>
      <c r="C80" s="26" t="s">
        <v>92</v>
      </c>
      <c r="D80" s="1"/>
      <c r="E80" s="16"/>
      <c r="F80" s="1"/>
      <c r="G80" s="95">
        <v>0</v>
      </c>
    </row>
    <row r="81" spans="1:7" ht="31.5" x14ac:dyDescent="0.25">
      <c r="A81" s="43"/>
      <c r="B81" s="29" t="s">
        <v>95</v>
      </c>
      <c r="C81" s="26" t="s">
        <v>92</v>
      </c>
      <c r="D81" s="1"/>
      <c r="E81" s="16"/>
      <c r="F81" s="1"/>
      <c r="G81" s="95">
        <v>0</v>
      </c>
    </row>
    <row r="82" spans="1:7" ht="31.5" x14ac:dyDescent="0.25">
      <c r="A82" s="43"/>
      <c r="B82" s="29" t="s">
        <v>96</v>
      </c>
      <c r="C82" s="26" t="s">
        <v>92</v>
      </c>
      <c r="D82" s="1"/>
      <c r="E82" s="16"/>
      <c r="F82" s="1"/>
      <c r="G82" s="95">
        <v>0</v>
      </c>
    </row>
    <row r="83" spans="1:7" ht="31.5" x14ac:dyDescent="0.25">
      <c r="A83" s="42"/>
      <c r="B83" s="28" t="s">
        <v>97</v>
      </c>
      <c r="C83" s="26"/>
      <c r="D83" s="1"/>
      <c r="E83" s="16"/>
      <c r="F83" s="1"/>
      <c r="G83" s="95">
        <v>228.44</v>
      </c>
    </row>
    <row r="84" spans="1:7" ht="31.5" x14ac:dyDescent="0.25">
      <c r="A84" s="42"/>
      <c r="B84" s="28" t="s">
        <v>98</v>
      </c>
      <c r="C84" s="26" t="s">
        <v>17</v>
      </c>
      <c r="D84" s="1"/>
      <c r="E84" s="16"/>
      <c r="F84" s="1"/>
      <c r="G84" s="95">
        <v>1036.8</v>
      </c>
    </row>
    <row r="85" spans="1:7" x14ac:dyDescent="0.25">
      <c r="A85" s="42"/>
      <c r="B85" s="1" t="s">
        <v>99</v>
      </c>
      <c r="C85" s="26" t="s">
        <v>17</v>
      </c>
      <c r="D85" s="1"/>
      <c r="E85" s="16"/>
      <c r="F85" s="1"/>
      <c r="G85" s="95">
        <v>126.25</v>
      </c>
    </row>
    <row r="86" spans="1:7" x14ac:dyDescent="0.25">
      <c r="A86" s="42"/>
      <c r="B86" s="28" t="s">
        <v>100</v>
      </c>
      <c r="C86" s="26" t="s">
        <v>92</v>
      </c>
      <c r="D86" s="1"/>
      <c r="E86" s="16"/>
      <c r="F86" s="1"/>
      <c r="G86" s="95">
        <v>0</v>
      </c>
    </row>
    <row r="87" spans="1:7" x14ac:dyDescent="0.25">
      <c r="A87" s="42"/>
      <c r="B87" s="13" t="s">
        <v>101</v>
      </c>
      <c r="C87" s="26"/>
      <c r="D87" s="1"/>
      <c r="E87" s="16"/>
      <c r="F87" s="1"/>
      <c r="G87" s="95">
        <v>0</v>
      </c>
    </row>
    <row r="88" spans="1:7" x14ac:dyDescent="0.25">
      <c r="A88" s="42" t="s">
        <v>102</v>
      </c>
      <c r="B88" s="51" t="s">
        <v>103</v>
      </c>
      <c r="C88" s="51" t="s">
        <v>17</v>
      </c>
      <c r="D88" s="1"/>
      <c r="E88" s="16"/>
      <c r="F88" s="1"/>
      <c r="G88" s="95">
        <v>307.83999999999997</v>
      </c>
    </row>
    <row r="89" spans="1:7" x14ac:dyDescent="0.25">
      <c r="A89" s="42" t="s">
        <v>104</v>
      </c>
      <c r="B89" s="51" t="s">
        <v>105</v>
      </c>
      <c r="C89" s="51" t="s">
        <v>106</v>
      </c>
      <c r="D89" s="1"/>
      <c r="E89" s="16"/>
      <c r="F89" s="1"/>
      <c r="G89" s="95">
        <v>1603.52</v>
      </c>
    </row>
    <row r="90" spans="1:7" x14ac:dyDescent="0.25">
      <c r="A90" s="42" t="s">
        <v>107</v>
      </c>
      <c r="B90" s="51" t="s">
        <v>108</v>
      </c>
      <c r="C90" s="51" t="s">
        <v>17</v>
      </c>
      <c r="D90" s="1"/>
      <c r="E90" s="16"/>
      <c r="F90" s="1"/>
      <c r="G90" s="95">
        <v>1161.32</v>
      </c>
    </row>
    <row r="91" spans="1:7" x14ac:dyDescent="0.25">
      <c r="A91" s="42" t="s">
        <v>109</v>
      </c>
      <c r="B91" s="51" t="s">
        <v>110</v>
      </c>
      <c r="C91" s="51" t="s">
        <v>17</v>
      </c>
      <c r="D91" s="1"/>
      <c r="E91" s="16"/>
      <c r="F91" s="1"/>
      <c r="G91" s="95">
        <v>208.27</v>
      </c>
    </row>
    <row r="92" spans="1:7" ht="31.5" x14ac:dyDescent="0.25">
      <c r="A92" s="42" t="s">
        <v>111</v>
      </c>
      <c r="B92" s="51" t="s">
        <v>112</v>
      </c>
      <c r="C92" s="51" t="s">
        <v>106</v>
      </c>
      <c r="D92" s="1"/>
      <c r="E92" s="16"/>
      <c r="F92" s="1"/>
      <c r="G92" s="95">
        <v>228.44</v>
      </c>
    </row>
    <row r="93" spans="1:7" x14ac:dyDescent="0.25">
      <c r="A93" s="42"/>
      <c r="B93" s="28" t="s">
        <v>113</v>
      </c>
      <c r="C93" s="26" t="s">
        <v>106</v>
      </c>
      <c r="D93" s="1"/>
      <c r="E93" s="16"/>
      <c r="F93" s="1"/>
      <c r="G93" s="95">
        <f>191.31+1648.68</f>
        <v>1839.99</v>
      </c>
    </row>
    <row r="94" spans="1:7" x14ac:dyDescent="0.25">
      <c r="A94" s="42"/>
      <c r="B94" s="1" t="s">
        <v>114</v>
      </c>
      <c r="C94" s="26" t="s">
        <v>17</v>
      </c>
      <c r="D94" s="1"/>
      <c r="E94" s="16"/>
      <c r="F94" s="1"/>
      <c r="G94" s="95">
        <v>1096.45</v>
      </c>
    </row>
    <row r="95" spans="1:7" x14ac:dyDescent="0.25">
      <c r="A95" s="42"/>
      <c r="B95" s="1" t="s">
        <v>115</v>
      </c>
      <c r="C95" s="26"/>
      <c r="D95" s="1"/>
      <c r="E95" s="16">
        <v>0</v>
      </c>
      <c r="F95" s="1"/>
      <c r="G95" s="95">
        <v>0</v>
      </c>
    </row>
    <row r="96" spans="1:7" x14ac:dyDescent="0.25">
      <c r="A96" s="43"/>
      <c r="B96" s="29" t="s">
        <v>116</v>
      </c>
      <c r="C96" s="26" t="s">
        <v>17</v>
      </c>
      <c r="D96" s="1"/>
      <c r="E96" s="16"/>
      <c r="F96" s="1"/>
      <c r="G96" s="95">
        <v>73.11</v>
      </c>
    </row>
    <row r="97" spans="1:7" x14ac:dyDescent="0.25">
      <c r="A97" s="43"/>
      <c r="B97" s="29" t="s">
        <v>117</v>
      </c>
      <c r="C97" s="26" t="s">
        <v>17</v>
      </c>
      <c r="D97" s="1"/>
      <c r="E97" s="16"/>
      <c r="F97" s="1"/>
      <c r="G97" s="95">
        <v>339.96</v>
      </c>
    </row>
    <row r="98" spans="1:7" ht="15.75" customHeight="1" x14ac:dyDescent="0.25">
      <c r="A98" s="43"/>
      <c r="B98" s="22" t="s">
        <v>118</v>
      </c>
      <c r="C98" s="26" t="s">
        <v>17</v>
      </c>
      <c r="D98" s="1"/>
      <c r="E98" s="16"/>
      <c r="F98" s="1"/>
      <c r="G98" s="95">
        <v>4533.1400000000003</v>
      </c>
    </row>
    <row r="99" spans="1:7" x14ac:dyDescent="0.25">
      <c r="A99" s="43"/>
      <c r="B99" s="29" t="s">
        <v>119</v>
      </c>
      <c r="C99" s="26" t="s">
        <v>120</v>
      </c>
      <c r="D99" s="1"/>
      <c r="E99" s="16"/>
      <c r="F99" s="1"/>
      <c r="G99" s="95">
        <v>0</v>
      </c>
    </row>
    <row r="100" spans="1:7" ht="31.5" x14ac:dyDescent="0.25">
      <c r="A100" s="43"/>
      <c r="B100" s="29" t="s">
        <v>121</v>
      </c>
      <c r="C100" s="26" t="s">
        <v>122</v>
      </c>
      <c r="D100" s="1"/>
      <c r="E100" s="16"/>
      <c r="F100" s="1"/>
      <c r="G100" s="95">
        <v>0</v>
      </c>
    </row>
    <row r="101" spans="1:7" ht="31.5" x14ac:dyDescent="0.25">
      <c r="A101" s="43"/>
      <c r="B101" s="29" t="s">
        <v>123</v>
      </c>
      <c r="C101" s="26" t="s">
        <v>122</v>
      </c>
      <c r="D101" s="1"/>
      <c r="E101" s="16"/>
      <c r="F101" s="1"/>
      <c r="G101" s="95">
        <v>675.38099999999997</v>
      </c>
    </row>
    <row r="102" spans="1:7" ht="31.5" x14ac:dyDescent="0.25">
      <c r="A102" s="43"/>
      <c r="B102" s="29" t="s">
        <v>124</v>
      </c>
      <c r="C102" s="26" t="s">
        <v>22</v>
      </c>
      <c r="D102" s="1"/>
      <c r="E102" s="16"/>
      <c r="F102" s="1"/>
      <c r="G102" s="95">
        <v>334.64120000000003</v>
      </c>
    </row>
    <row r="103" spans="1:7" x14ac:dyDescent="0.25">
      <c r="A103" s="43"/>
      <c r="B103" s="22" t="s">
        <v>125</v>
      </c>
      <c r="C103" s="26"/>
      <c r="D103" s="1"/>
      <c r="E103" s="16"/>
      <c r="F103" s="1"/>
      <c r="G103" s="95">
        <v>0</v>
      </c>
    </row>
    <row r="104" spans="1:7" ht="31.5" x14ac:dyDescent="0.25">
      <c r="A104" s="43"/>
      <c r="B104" s="29" t="s">
        <v>126</v>
      </c>
      <c r="C104" s="1" t="s">
        <v>127</v>
      </c>
      <c r="D104" s="1"/>
      <c r="E104" s="16"/>
      <c r="F104" s="1"/>
      <c r="G104" s="95">
        <v>745</v>
      </c>
    </row>
    <row r="105" spans="1:7" x14ac:dyDescent="0.25">
      <c r="A105" s="43"/>
      <c r="B105" s="22" t="s">
        <v>128</v>
      </c>
      <c r="C105" s="26" t="s">
        <v>129</v>
      </c>
      <c r="D105" s="1"/>
      <c r="E105" s="16"/>
      <c r="F105" s="1"/>
      <c r="G105" s="95">
        <v>1337.4</v>
      </c>
    </row>
    <row r="106" spans="1:7" ht="31.5" x14ac:dyDescent="0.25">
      <c r="A106" s="43"/>
      <c r="B106" s="29" t="s">
        <v>130</v>
      </c>
      <c r="C106" s="26" t="s">
        <v>106</v>
      </c>
      <c r="D106" s="1"/>
      <c r="E106" s="16"/>
      <c r="F106" s="1"/>
      <c r="G106" s="95">
        <v>891.12</v>
      </c>
    </row>
    <row r="107" spans="1:7" ht="31.5" x14ac:dyDescent="0.25">
      <c r="A107" s="43"/>
      <c r="B107" s="29" t="s">
        <v>131</v>
      </c>
      <c r="C107" s="26" t="s">
        <v>17</v>
      </c>
      <c r="D107" s="1"/>
      <c r="E107" s="16"/>
      <c r="F107" s="1"/>
      <c r="G107" s="95">
        <v>599.52</v>
      </c>
    </row>
    <row r="108" spans="1:7" ht="31.5" x14ac:dyDescent="0.25">
      <c r="A108" s="43"/>
      <c r="B108" s="29" t="s">
        <v>132</v>
      </c>
      <c r="C108" s="22" t="s">
        <v>106</v>
      </c>
      <c r="D108" s="1"/>
      <c r="E108" s="16"/>
      <c r="F108" s="1"/>
      <c r="G108" s="95">
        <v>657.846</v>
      </c>
    </row>
    <row r="109" spans="1:7" ht="47.25" x14ac:dyDescent="0.25">
      <c r="A109" s="43"/>
      <c r="B109" s="29" t="s">
        <v>133</v>
      </c>
      <c r="C109" s="22" t="s">
        <v>134</v>
      </c>
      <c r="D109" s="1"/>
      <c r="E109" s="16"/>
      <c r="F109" s="1"/>
      <c r="G109" s="95">
        <v>3095.5166666666669</v>
      </c>
    </row>
    <row r="110" spans="1:7" ht="23.25" customHeight="1" x14ac:dyDescent="0.25">
      <c r="A110" s="43"/>
      <c r="B110" s="29" t="s">
        <v>135</v>
      </c>
      <c r="C110" s="26" t="s">
        <v>22</v>
      </c>
      <c r="D110" s="1"/>
      <c r="E110" s="16"/>
      <c r="F110" s="1"/>
      <c r="G110" s="95">
        <v>1857.31</v>
      </c>
    </row>
    <row r="111" spans="1:7" ht="31.5" x14ac:dyDescent="0.25">
      <c r="A111" s="43"/>
      <c r="B111" s="29" t="s">
        <v>136</v>
      </c>
      <c r="C111" s="26" t="s">
        <v>134</v>
      </c>
      <c r="D111" s="1"/>
      <c r="E111" s="16"/>
      <c r="F111" s="1"/>
      <c r="G111" s="95">
        <v>2785.9650000000001</v>
      </c>
    </row>
    <row r="112" spans="1:7" ht="47.25" x14ac:dyDescent="0.25">
      <c r="A112" s="43"/>
      <c r="B112" s="52" t="s">
        <v>137</v>
      </c>
      <c r="C112" s="1" t="s">
        <v>134</v>
      </c>
      <c r="D112" s="1"/>
      <c r="E112" s="16"/>
      <c r="F112" s="1"/>
      <c r="G112" s="95">
        <v>18886.55</v>
      </c>
    </row>
    <row r="113" spans="1:7" ht="31.5" x14ac:dyDescent="0.25">
      <c r="A113" s="43"/>
      <c r="B113" s="29" t="s">
        <v>138</v>
      </c>
      <c r="C113" s="26" t="s">
        <v>122</v>
      </c>
      <c r="D113" s="1"/>
      <c r="E113" s="16"/>
      <c r="F113" s="1"/>
      <c r="G113" s="95">
        <v>0</v>
      </c>
    </row>
    <row r="114" spans="1:7" ht="31.5" x14ac:dyDescent="0.25">
      <c r="A114" s="43"/>
      <c r="B114" s="29" t="s">
        <v>139</v>
      </c>
      <c r="C114" s="26" t="s">
        <v>17</v>
      </c>
      <c r="D114" s="1"/>
      <c r="E114" s="16"/>
      <c r="F114" s="1"/>
      <c r="G114" s="95">
        <v>245.08</v>
      </c>
    </row>
    <row r="115" spans="1:7" ht="31.5" x14ac:dyDescent="0.25">
      <c r="A115" s="43"/>
      <c r="B115" s="29" t="s">
        <v>140</v>
      </c>
      <c r="C115" s="26" t="s">
        <v>22</v>
      </c>
      <c r="D115" s="1"/>
      <c r="E115" s="16"/>
      <c r="F115" s="1"/>
      <c r="G115" s="95">
        <v>356.96</v>
      </c>
    </row>
    <row r="116" spans="1:7" ht="18.75" customHeight="1" x14ac:dyDescent="0.25">
      <c r="A116" s="43"/>
      <c r="B116" s="29" t="s">
        <v>141</v>
      </c>
      <c r="C116" s="26" t="s">
        <v>122</v>
      </c>
      <c r="D116" s="1"/>
      <c r="E116" s="16"/>
      <c r="F116" s="1"/>
      <c r="G116" s="95">
        <v>0</v>
      </c>
    </row>
    <row r="117" spans="1:7" x14ac:dyDescent="0.25">
      <c r="A117" s="43"/>
      <c r="B117" s="22" t="s">
        <v>142</v>
      </c>
      <c r="C117" s="26" t="s">
        <v>122</v>
      </c>
      <c r="D117" s="1"/>
      <c r="E117" s="16"/>
      <c r="F117" s="1"/>
      <c r="G117" s="95"/>
    </row>
    <row r="118" spans="1:7" ht="31.5" x14ac:dyDescent="0.25">
      <c r="A118" s="43"/>
      <c r="B118" s="29" t="s">
        <v>143</v>
      </c>
      <c r="C118" s="26" t="s">
        <v>17</v>
      </c>
      <c r="D118" s="1"/>
      <c r="E118" s="16"/>
      <c r="F118" s="1"/>
      <c r="G118" s="95">
        <v>245.08</v>
      </c>
    </row>
    <row r="119" spans="1:7" x14ac:dyDescent="0.25">
      <c r="A119" s="43"/>
      <c r="B119" s="22" t="s">
        <v>144</v>
      </c>
      <c r="C119" s="26" t="s">
        <v>129</v>
      </c>
      <c r="D119" s="1"/>
      <c r="E119" s="16"/>
      <c r="F119" s="1"/>
      <c r="G119" s="95">
        <v>182.73500000000001</v>
      </c>
    </row>
    <row r="120" spans="1:7" x14ac:dyDescent="0.25">
      <c r="A120" s="43"/>
      <c r="B120" s="29" t="s">
        <v>145</v>
      </c>
      <c r="C120" s="26" t="s">
        <v>17</v>
      </c>
      <c r="D120" s="1"/>
      <c r="E120" s="16"/>
      <c r="F120" s="1"/>
      <c r="G120" s="95">
        <v>185.7</v>
      </c>
    </row>
    <row r="121" spans="1:7" x14ac:dyDescent="0.25">
      <c r="A121" s="43"/>
      <c r="B121" s="29" t="s">
        <v>146</v>
      </c>
      <c r="C121" s="26" t="s">
        <v>129</v>
      </c>
      <c r="D121" s="1"/>
      <c r="E121" s="16"/>
      <c r="F121" s="1"/>
      <c r="G121" s="95">
        <v>1462.2</v>
      </c>
    </row>
    <row r="122" spans="1:7" ht="31.5" x14ac:dyDescent="0.25">
      <c r="A122" s="43"/>
      <c r="B122" s="29" t="s">
        <v>147</v>
      </c>
      <c r="C122" s="26" t="s">
        <v>17</v>
      </c>
      <c r="D122" s="1"/>
      <c r="E122" s="16"/>
      <c r="F122" s="1"/>
      <c r="G122" s="95">
        <v>111.39</v>
      </c>
    </row>
    <row r="123" spans="1:7" ht="31.5" x14ac:dyDescent="0.25">
      <c r="A123" s="43"/>
      <c r="B123" s="29" t="s">
        <v>148</v>
      </c>
      <c r="C123" s="26" t="s">
        <v>149</v>
      </c>
      <c r="D123" s="1"/>
      <c r="E123" s="16"/>
      <c r="F123" s="1"/>
      <c r="G123" s="95">
        <v>1670.8500000000001</v>
      </c>
    </row>
    <row r="124" spans="1:7" x14ac:dyDescent="0.25">
      <c r="A124" s="43"/>
      <c r="B124" s="29" t="s">
        <v>150</v>
      </c>
      <c r="C124" s="26" t="s">
        <v>134</v>
      </c>
      <c r="D124" s="1"/>
      <c r="E124" s="16"/>
      <c r="F124" s="1"/>
      <c r="G124" s="95">
        <v>919.60500000000002</v>
      </c>
    </row>
    <row r="125" spans="1:7" ht="31.5" x14ac:dyDescent="0.25">
      <c r="A125" s="43"/>
      <c r="B125" s="29" t="s">
        <v>151</v>
      </c>
      <c r="C125" s="26" t="s">
        <v>122</v>
      </c>
      <c r="D125" s="1"/>
      <c r="E125" s="16"/>
      <c r="F125" s="1"/>
      <c r="G125" s="95">
        <v>0</v>
      </c>
    </row>
    <row r="126" spans="1:7" x14ac:dyDescent="0.25">
      <c r="A126" s="43"/>
      <c r="B126" s="29" t="s">
        <v>152</v>
      </c>
      <c r="C126" s="26" t="s">
        <v>122</v>
      </c>
      <c r="D126" s="1"/>
      <c r="E126" s="16"/>
      <c r="F126" s="1"/>
      <c r="G126" s="95"/>
    </row>
    <row r="127" spans="1:7" ht="31.5" x14ac:dyDescent="0.25">
      <c r="A127" s="43"/>
      <c r="B127" s="29" t="s">
        <v>153</v>
      </c>
      <c r="C127" s="26" t="s">
        <v>17</v>
      </c>
      <c r="D127" s="1"/>
      <c r="E127" s="16"/>
      <c r="F127" s="1"/>
      <c r="G127" s="95">
        <v>245.08</v>
      </c>
    </row>
    <row r="128" spans="1:7" s="70" customFormat="1" x14ac:dyDescent="0.25">
      <c r="A128" s="65"/>
      <c r="B128" s="66" t="s">
        <v>154</v>
      </c>
      <c r="C128" s="67" t="s">
        <v>17</v>
      </c>
      <c r="D128" s="68"/>
      <c r="E128" s="69"/>
      <c r="F128" s="68"/>
      <c r="G128" s="96">
        <v>165187.35999999999</v>
      </c>
    </row>
    <row r="129" spans="1:10" s="70" customFormat="1" x14ac:dyDescent="0.25">
      <c r="A129" s="65"/>
      <c r="B129" s="66" t="s">
        <v>155</v>
      </c>
      <c r="C129" s="67" t="s">
        <v>17</v>
      </c>
      <c r="D129" s="68"/>
      <c r="E129" s="69"/>
      <c r="F129" s="68"/>
      <c r="G129" s="96">
        <v>171868.66</v>
      </c>
    </row>
    <row r="130" spans="1:10" ht="31.5" customHeight="1" x14ac:dyDescent="0.25">
      <c r="A130" s="43"/>
      <c r="B130" s="29" t="s">
        <v>156</v>
      </c>
      <c r="C130" s="26" t="s">
        <v>17</v>
      </c>
      <c r="D130" s="1"/>
      <c r="E130" s="16"/>
      <c r="F130" s="1"/>
      <c r="G130" s="95">
        <v>14000</v>
      </c>
    </row>
    <row r="131" spans="1:10" ht="34.5" customHeight="1" x14ac:dyDescent="0.25">
      <c r="A131" s="43"/>
      <c r="B131" s="29" t="s">
        <v>157</v>
      </c>
      <c r="C131" s="26" t="s">
        <v>129</v>
      </c>
      <c r="D131" s="1"/>
      <c r="E131" s="16"/>
      <c r="F131" s="1"/>
      <c r="G131" s="95">
        <v>3584.2200000000003</v>
      </c>
    </row>
    <row r="132" spans="1:10" ht="31.5" x14ac:dyDescent="0.25">
      <c r="A132" s="43"/>
      <c r="B132" s="29" t="s">
        <v>158</v>
      </c>
      <c r="C132" s="26" t="s">
        <v>22</v>
      </c>
      <c r="D132" s="1"/>
      <c r="E132" s="16"/>
      <c r="F132" s="1"/>
      <c r="G132" s="95">
        <v>257.07599999999996</v>
      </c>
    </row>
    <row r="133" spans="1:10" ht="16.5" thickBot="1" x14ac:dyDescent="0.3">
      <c r="A133" s="44"/>
      <c r="B133" s="53" t="s">
        <v>28</v>
      </c>
      <c r="C133" s="54"/>
      <c r="D133" s="53"/>
      <c r="E133" s="53"/>
      <c r="F133" s="53"/>
      <c r="G133" s="97">
        <f>SUM(G77:G132)</f>
        <v>405366.47586666665</v>
      </c>
    </row>
    <row r="134" spans="1:10" ht="16.5" thickBot="1" x14ac:dyDescent="0.3">
      <c r="A134" s="23" t="s">
        <v>159</v>
      </c>
      <c r="B134" s="55" t="s">
        <v>160</v>
      </c>
      <c r="C134" s="55" t="s">
        <v>71</v>
      </c>
      <c r="D134" s="55"/>
      <c r="E134" s="87">
        <v>0</v>
      </c>
      <c r="F134" s="55"/>
      <c r="G134" s="89">
        <v>0</v>
      </c>
    </row>
    <row r="135" spans="1:10" ht="16.5" thickBot="1" x14ac:dyDescent="0.3">
      <c r="A135" s="34" t="s">
        <v>161</v>
      </c>
      <c r="B135" s="82" t="s">
        <v>162</v>
      </c>
      <c r="C135" s="55" t="s">
        <v>71</v>
      </c>
      <c r="D135" s="55">
        <v>9318.2000000000007</v>
      </c>
      <c r="E135" s="87">
        <v>12</v>
      </c>
      <c r="F135" s="100">
        <v>3.5</v>
      </c>
      <c r="G135" s="92">
        <v>391364.40000000008</v>
      </c>
    </row>
    <row r="136" spans="1:10" x14ac:dyDescent="0.25">
      <c r="A136" s="19"/>
      <c r="B136" s="98" t="s">
        <v>163</v>
      </c>
      <c r="C136" s="98" t="s">
        <v>164</v>
      </c>
      <c r="D136" s="98"/>
      <c r="E136" s="98"/>
      <c r="F136" s="99"/>
      <c r="G136" s="109">
        <f>G13+G19+G36+G44+G45+G46+G54+G58+G63+G64+G65+G66+G67+G74+G133+G134+G135</f>
        <v>2637196.3198666666</v>
      </c>
      <c r="H136" s="123"/>
      <c r="J136" s="124"/>
    </row>
    <row r="137" spans="1:10" s="8" customFormat="1" x14ac:dyDescent="0.25">
      <c r="A137" s="110"/>
      <c r="B137" s="56" t="s">
        <v>169</v>
      </c>
      <c r="C137" s="57">
        <v>2395291.56</v>
      </c>
      <c r="D137" s="111"/>
      <c r="E137" s="112"/>
      <c r="F137" s="112"/>
      <c r="G137" s="117">
        <v>2491416.96</v>
      </c>
    </row>
    <row r="138" spans="1:10" s="58" customFormat="1" x14ac:dyDescent="0.25">
      <c r="A138" s="110"/>
      <c r="B138" s="56" t="s">
        <v>170</v>
      </c>
      <c r="C138" s="57">
        <v>2387372.29</v>
      </c>
      <c r="D138" s="111"/>
      <c r="E138" s="111"/>
      <c r="F138" s="111"/>
      <c r="G138" s="118">
        <v>2455981.35</v>
      </c>
    </row>
    <row r="139" spans="1:10" s="58" customFormat="1" ht="31.5" x14ac:dyDescent="0.25">
      <c r="A139" s="110"/>
      <c r="B139" s="56" t="s">
        <v>173</v>
      </c>
      <c r="C139" s="57"/>
      <c r="D139" s="111"/>
      <c r="E139" s="111"/>
      <c r="F139" s="111"/>
      <c r="G139" s="118">
        <v>71446.16</v>
      </c>
    </row>
    <row r="140" spans="1:10" s="58" customFormat="1" ht="31.5" x14ac:dyDescent="0.25">
      <c r="A140" s="110"/>
      <c r="B140" s="56" t="s">
        <v>174</v>
      </c>
      <c r="C140" s="57"/>
      <c r="D140" s="111"/>
      <c r="E140" s="111"/>
      <c r="F140" s="111"/>
      <c r="G140" s="118">
        <v>69744.59</v>
      </c>
    </row>
    <row r="141" spans="1:10" s="58" customFormat="1" x14ac:dyDescent="0.25">
      <c r="A141" s="110"/>
      <c r="B141" s="56" t="s">
        <v>172</v>
      </c>
      <c r="C141" s="59" t="e">
        <f>C138-C136</f>
        <v>#VALUE!</v>
      </c>
      <c r="D141" s="112"/>
      <c r="E141" s="112"/>
      <c r="F141" s="112"/>
      <c r="G141" s="119">
        <f>G138-G136+G140</f>
        <v>-111470.37986666648</v>
      </c>
    </row>
    <row r="142" spans="1:10" s="58" customFormat="1" ht="16.5" thickBot="1" x14ac:dyDescent="0.3">
      <c r="A142" s="113"/>
      <c r="B142" s="114" t="s">
        <v>171</v>
      </c>
      <c r="C142" s="115" t="e">
        <f>C141+#REF!</f>
        <v>#VALUE!</v>
      </c>
      <c r="D142" s="116"/>
      <c r="E142" s="116"/>
      <c r="F142" s="116"/>
      <c r="G142" s="120">
        <f>G141+G5</f>
        <v>211651.16584000018</v>
      </c>
    </row>
    <row r="143" spans="1:10" s="61" customFormat="1" x14ac:dyDescent="0.25">
      <c r="A143" s="60"/>
      <c r="C143" s="62"/>
    </row>
    <row r="144" spans="1:10" s="61" customFormat="1" x14ac:dyDescent="0.25">
      <c r="A144" s="60"/>
      <c r="C144" s="62"/>
    </row>
    <row r="145" spans="1:3" s="61" customFormat="1" x14ac:dyDescent="0.25">
      <c r="A145" s="60"/>
      <c r="C145" s="62"/>
    </row>
    <row r="146" spans="1:3" s="3" customFormat="1" x14ac:dyDescent="0.25">
      <c r="A146" s="122"/>
      <c r="B146" s="122"/>
      <c r="C146" s="2"/>
    </row>
    <row r="147" spans="1:3" s="63" customFormat="1" ht="15" x14ac:dyDescent="0.25"/>
    <row r="148" spans="1:3" s="63" customFormat="1" ht="15" x14ac:dyDescent="0.25"/>
    <row r="149" spans="1:3" s="63" customFormat="1" ht="15" x14ac:dyDescent="0.25"/>
    <row r="150" spans="1:3" s="63" customFormat="1" ht="15" x14ac:dyDescent="0.25"/>
    <row r="151" spans="1:3" s="63" customFormat="1" ht="15" x14ac:dyDescent="0.25"/>
    <row r="152" spans="1:3" s="63" customFormat="1" ht="15" x14ac:dyDescent="0.25"/>
    <row r="153" spans="1:3" s="63" customFormat="1" ht="15" x14ac:dyDescent="0.25"/>
    <row r="154" spans="1:3" s="63" customFormat="1" ht="15" x14ac:dyDescent="0.25"/>
    <row r="155" spans="1:3" s="64" customFormat="1" x14ac:dyDescent="0.25"/>
    <row r="156" spans="1:3" s="64" customFormat="1" x14ac:dyDescent="0.25"/>
    <row r="157" spans="1:3" s="64" customFormat="1" x14ac:dyDescent="0.25"/>
    <row r="158" spans="1:3" s="64" customFormat="1" x14ac:dyDescent="0.25"/>
  </sheetData>
  <mergeCells count="4">
    <mergeCell ref="A3:B3"/>
    <mergeCell ref="A146:B146"/>
    <mergeCell ref="A1:B1"/>
    <mergeCell ref="A2:B2"/>
  </mergeCells>
  <phoneticPr fontId="0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BAE</cp:lastModifiedBy>
  <dcterms:created xsi:type="dcterms:W3CDTF">2026-01-05T06:46:14Z</dcterms:created>
  <dcterms:modified xsi:type="dcterms:W3CDTF">2026-01-21T02:11:59Z</dcterms:modified>
</cp:coreProperties>
</file>