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345" windowWidth="23250" windowHeight="1180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125" i="1" l="1"/>
  <c r="C58" i="1"/>
  <c r="C154" i="1" l="1"/>
  <c r="C155" i="1" s="1"/>
  <c r="C141" i="1"/>
  <c r="C128" i="1"/>
  <c r="A1" i="1"/>
</calcChain>
</file>

<file path=xl/sharedStrings.xml><?xml version="1.0" encoding="utf-8"?>
<sst xmlns="http://schemas.openxmlformats.org/spreadsheetml/2006/main" count="179" uniqueCount="156">
  <si>
    <t xml:space="preserve"> Содержание помещений общего пользования</t>
  </si>
  <si>
    <t>Влажное подметание лестничных площадок и марш. нижних 2ух эт.</t>
  </si>
  <si>
    <t>Влажное подметание лестничных площадок и маршей выше 2ого эт.</t>
  </si>
  <si>
    <t>Мытье лестничных площадок и маршей  нижних 2ух этажей</t>
  </si>
  <si>
    <t>Мытье лестничных площадок и маршей  выше 2ого эт.</t>
  </si>
  <si>
    <t xml:space="preserve">Генеральная уборка лестничных клеток </t>
  </si>
  <si>
    <t>Мытье окон</t>
  </si>
  <si>
    <t>ИТОГО</t>
  </si>
  <si>
    <t>3</t>
  </si>
  <si>
    <t>Содержание чердака, подвала, кровли</t>
  </si>
  <si>
    <t xml:space="preserve">Удаление с крыш снега и наледи (сбивание сосулей) </t>
  </si>
  <si>
    <t>4</t>
  </si>
  <si>
    <t>Техническое содержание лифта</t>
  </si>
  <si>
    <t>4.1</t>
  </si>
  <si>
    <t>Замена канатоведущего шкива иканатов лифта</t>
  </si>
  <si>
    <t>4.2</t>
  </si>
  <si>
    <t>ПТО лифта</t>
  </si>
  <si>
    <t>5</t>
  </si>
  <si>
    <t xml:space="preserve"> Содержание мусоропровода</t>
  </si>
  <si>
    <t>Очистка и дезинфекция клапонов</t>
  </si>
  <si>
    <t>Влажное подметание пола камер</t>
  </si>
  <si>
    <t>Удаление мусора из камер (выкатка контейнеров)</t>
  </si>
  <si>
    <t>Устранение засоров</t>
  </si>
  <si>
    <t xml:space="preserve">ИТОГО </t>
  </si>
  <si>
    <t>6</t>
  </si>
  <si>
    <t>Уборка придомовой территории в летний период</t>
  </si>
  <si>
    <t xml:space="preserve">Подметание пешеходных дорожек, крылец, площадок подъездных, бардюр в летний период </t>
  </si>
  <si>
    <t xml:space="preserve">Уборка листьев и сучьев с газонов в летний период </t>
  </si>
  <si>
    <t xml:space="preserve">Уборка случайного мусора с газонов в летний период </t>
  </si>
  <si>
    <t>Уборка контейнерной площадки в летний период</t>
  </si>
  <si>
    <t>Подметание территории после кошения</t>
  </si>
  <si>
    <t>Сгребание травы после кошения</t>
  </si>
  <si>
    <t>7</t>
  </si>
  <si>
    <t>Уборка придомовой территории в зимний период</t>
  </si>
  <si>
    <t>Уборка контейнерной площадки в зимний период</t>
  </si>
  <si>
    <t>Подметание снега толщиной при снегопаде более 2 см пешеходных дорожек,крылец,бордюр, площадок, отмостки</t>
  </si>
  <si>
    <t xml:space="preserve">Подметание снега толщиной без снегопада до 2 см пешеходных дорожек, крылец, бордюр, площадок </t>
  </si>
  <si>
    <t>Сдвижка и подметание территории в зимний период. Механизированная уборка проезда.</t>
  </si>
  <si>
    <t>Посыпка пешеходных дорожек и проездов противогололедным материалом</t>
  </si>
  <si>
    <t xml:space="preserve">Очистка  крылец, площадок, бордюр, отмосток и части пешеходных дорожек от наледи и льда </t>
  </si>
  <si>
    <t>8</t>
  </si>
  <si>
    <t>Кошение газонов</t>
  </si>
  <si>
    <t>9</t>
  </si>
  <si>
    <t>Очистка урн</t>
  </si>
  <si>
    <t>10</t>
  </si>
  <si>
    <t>Ремонт, регулировка, промывка, испытание, консервация, расконсервация системы отопления</t>
  </si>
  <si>
    <t>11</t>
  </si>
  <si>
    <t xml:space="preserve"> Подготовка многоквартирного дома к сезонной эксплуатации</t>
  </si>
  <si>
    <t>Замена ламп освещения в местах общего пользования</t>
  </si>
  <si>
    <t xml:space="preserve">Замена ламп освещения внитриквартального </t>
  </si>
  <si>
    <t>Прочистка засоренных  вентканалов</t>
  </si>
  <si>
    <t>12</t>
  </si>
  <si>
    <t xml:space="preserve"> Проведение технических осмотров и мелкий ремонт</t>
  </si>
  <si>
    <t>Проведение технических осмотров и устранение незначительных неисправностей конструктивных элементов</t>
  </si>
  <si>
    <t>Проведение технических осмотров и устранение незначительных неисправностей систем вентиляции</t>
  </si>
  <si>
    <t>Проведение технических осмотров и устранение незначительных неисправностей систем центрального отопления</t>
  </si>
  <si>
    <t>Проведение технических осмотров и устранение незначительных неисправностей систем ВиК</t>
  </si>
  <si>
    <t>Проведение технических осмотров и устранение незначительных неисправностей систем электроснабжения</t>
  </si>
  <si>
    <t>13</t>
  </si>
  <si>
    <t>Аварийное обслуживание внутридомового инжен. сантехнич. и эл. технического оборудования</t>
  </si>
  <si>
    <t>14</t>
  </si>
  <si>
    <t>Диспетчерское обслуживание</t>
  </si>
  <si>
    <t>15</t>
  </si>
  <si>
    <t>Дератизация подвала</t>
  </si>
  <si>
    <t>16</t>
  </si>
  <si>
    <t>Дезинсекция подвала</t>
  </si>
  <si>
    <t>17</t>
  </si>
  <si>
    <t xml:space="preserve"> Поверка и обслуживание общедомовых приборов учета</t>
  </si>
  <si>
    <t>Обслуживание общедомовых приборов учета тепла</t>
  </si>
  <si>
    <t>Обслуживание общедомовых приборов учета воды</t>
  </si>
  <si>
    <t>Обслуживание общедомовых приборов учета электроэнергии</t>
  </si>
  <si>
    <t xml:space="preserve">Снятие показаний, обработка информации, занесение в компьютер, передпча данных в ресурсоснабжающую организацию (вода) </t>
  </si>
  <si>
    <t xml:space="preserve">Снятие показаний, обработка информации, занесение в компьютер, передпча данных в ресурсоснабжающую организацию (тепло) </t>
  </si>
  <si>
    <t xml:space="preserve">Снятие показаний, обработка информации, занесение в компьютер, передпча данных в ресурсоснабжающую организацию (электроэнергия) </t>
  </si>
  <si>
    <t>18</t>
  </si>
  <si>
    <t xml:space="preserve"> Текущий ремонт (непредвиденные работы)</t>
  </si>
  <si>
    <t>Текущий ремонт электрооборудования</t>
  </si>
  <si>
    <t>смена светильника  ЛУЧ в МОП (1 этаж)</t>
  </si>
  <si>
    <t>восстановление освещение МОП (смена предохранителя)</t>
  </si>
  <si>
    <t>замена светодиодного светильника ЛУЧ в МОП</t>
  </si>
  <si>
    <t>восстановление освещения в МОП (10 этаж) смена выключателя и предохранителя</t>
  </si>
  <si>
    <t>замена энергосберегающего патрона СА 19</t>
  </si>
  <si>
    <t>установка светодиодных светильников ЛУЧ 220</t>
  </si>
  <si>
    <t>Текущий ремонт систем ВиК</t>
  </si>
  <si>
    <t>устранение засора канализационного коллектора Ду 100мм</t>
  </si>
  <si>
    <t>замена участка стояка канализации Ду 100 мм (кв. №2):</t>
  </si>
  <si>
    <t>а</t>
  </si>
  <si>
    <t>смена участка канализационной трубы Ду 100</t>
  </si>
  <si>
    <t>б</t>
  </si>
  <si>
    <t>устройство переходной манжеты 110*123</t>
  </si>
  <si>
    <t>в</t>
  </si>
  <si>
    <t>устройство перехода канализационного на чугун Ду 110*124+манжета</t>
  </si>
  <si>
    <t>г</t>
  </si>
  <si>
    <t>устройство компенсационного патрубка Ду 100 мм</t>
  </si>
  <si>
    <t>устранение засора канализационного стояка Ду 50 мм (кв.№55)</t>
  </si>
  <si>
    <t>устранение засора канализационного стояка Ду 50 мм (кв.№54)</t>
  </si>
  <si>
    <t>устранение засора канализационного стояка Ду 50 мм (кв.№13)</t>
  </si>
  <si>
    <t>ершение канализационного стояка Ду 50 мм (чердак-подвал, стояк кв.№13)</t>
  </si>
  <si>
    <t>устранение засора канализационного стояка Ду50 мм (квартира №37)</t>
  </si>
  <si>
    <t>устранение свища на стояке ХВС (квартира №4), установка хомута с техпластиной</t>
  </si>
  <si>
    <t>замена вводного вентиля ХВС Ду 15 мм (квартира №1)</t>
  </si>
  <si>
    <t>устранение свища на стояке ХВС (кв.№20)</t>
  </si>
  <si>
    <t>Текущий ремонт систем конструктивных элементов</t>
  </si>
  <si>
    <t>установка дверных ручек на металлическую входную дверь (приобретал старший МКД)</t>
  </si>
  <si>
    <t>механизированная очистка пандусов  от снега (заявка старшего МКД)</t>
  </si>
  <si>
    <t>ремонт потолка в коридоре л/клетки в район кв. 54 (смета)</t>
  </si>
  <si>
    <t>закрепление покрытия оцинкованного парапета L=6,0м (07.05.2025)</t>
  </si>
  <si>
    <t>ремонт контейнерной тележки :замена колеса неповоротного - 2 шт; замена колеса б/у - 1 шт</t>
  </si>
  <si>
    <t>замена оцинкованного покрытия вентшахт (13 этаж, кровля) с изготовлением, поднятием на высоту 10мп и установкой</t>
  </si>
  <si>
    <t>устройство РИЗОЛИНА по венткоробам с предварительной промазкой праймером (13 этаж, кровля)</t>
  </si>
  <si>
    <t>осмотр кровли 12,13 этаж(22.08.2025 г)</t>
  </si>
  <si>
    <t xml:space="preserve">ремонт ствола мусоропровода в мусорокамере с приставной лестницы(27.08.2025) </t>
  </si>
  <si>
    <t>изготовление и установка лотков из оцинкованного железа в чердачном помещении 1,25*0,2м - 6 шт;2,0*0,2м - 1 шт над кв.55 (28.08.2025)</t>
  </si>
  <si>
    <t>протяжка болтов(крепление металлической кровли на 12 этаже)28.08.2025</t>
  </si>
  <si>
    <t>установка емкости в чердачном помещении в месте течи с кровли</t>
  </si>
  <si>
    <t>ремонт контейнерной тележки (12.09.2025):</t>
  </si>
  <si>
    <t>замена неповоротных колес</t>
  </si>
  <si>
    <t>переустановка колеса б/у</t>
  </si>
  <si>
    <t>заделка отверстия ствола мусоропровода в мусороприемной камере оцинкованным железом на хомуты с приставной лестницы 12.09.2025 г</t>
  </si>
  <si>
    <t>заделка штробы металлом слева от входа 2 этаж у "Багиры"S=30*20cм;70*45см (15.09.2025)</t>
  </si>
  <si>
    <t>ремонт кровли промышленными альпинистами кв.№55,51</t>
  </si>
  <si>
    <t>демонтаж-монтаж дверного полотна(металлич.противопожарная тамбурная дверь)с установкой регулировочных шайб (16.10.2025)</t>
  </si>
  <si>
    <t>заделка отверстия оцинкованным железом 70*70см  в стволе мусоропровода со снятием хомута с приставной лестницы</t>
  </si>
  <si>
    <t>приобретение покрытия "РезинаПол" цвет коричневый  для укладки на пол в трех  тамбурах+ транспортные услуги:1500*2300*10;1500*1800*10;1500*1900*10</t>
  </si>
  <si>
    <t>осмотр чердака на наличие течей с кровли (28,30.10.2025;05,10.112025)</t>
  </si>
  <si>
    <t>осмотр кровли на наличие дефектов покрытия (10.11.2025)</t>
  </si>
  <si>
    <t>слив воды в чердачном помещении из емкостей (1,4пп) 30.10.2025,05.11.2025</t>
  </si>
  <si>
    <t>переустановка лотков  в чердачном помещении 3 под</t>
  </si>
  <si>
    <t>закрытие, регулировка  фрамуги (стеклопакет) 1 под.8 эт</t>
  </si>
  <si>
    <t>дополнительная механизированная очистка пандуса и сдвижка снега трактором</t>
  </si>
  <si>
    <t>19</t>
  </si>
  <si>
    <t>Содержание антенн и запирающих устройств</t>
  </si>
  <si>
    <t>20</t>
  </si>
  <si>
    <t>Управление многоквартирным домом</t>
  </si>
  <si>
    <t>Сумма затрат по дому</t>
  </si>
  <si>
    <t>по управлению и обслуживанию</t>
  </si>
  <si>
    <t>МКД по ул. Ленина 1</t>
  </si>
  <si>
    <t>Результат на 01.01.2025 г. ("+" экономия, "-" перерасход)</t>
  </si>
  <si>
    <t xml:space="preserve">Итого начислено населению </t>
  </si>
  <si>
    <t xml:space="preserve">Итого оплачено населением </t>
  </si>
  <si>
    <t>Начислено по нежилым помещениям (без НДС), в т.ч.</t>
  </si>
  <si>
    <t>ООО "ЭСТЕТ"</t>
  </si>
  <si>
    <t>Богомолова И.В.</t>
  </si>
  <si>
    <t>Пузиков Г.М.</t>
  </si>
  <si>
    <t>Михайловская Е.П.</t>
  </si>
  <si>
    <t>Шахмина О.В.</t>
  </si>
  <si>
    <t>Воропаева О.В.</t>
  </si>
  <si>
    <t>Свободный О.С.</t>
  </si>
  <si>
    <t>Бакалов Р.И.</t>
  </si>
  <si>
    <t>Поступило средств по нежилым помещениям(без НДС)</t>
  </si>
  <si>
    <t>Результат за 2025 год "+" - экономия "-" - перерасход</t>
  </si>
  <si>
    <t>Результат накоплением "+" - экономия "-" - перерасход</t>
  </si>
  <si>
    <t>ООО "Дельфин"</t>
  </si>
  <si>
    <t>Курдюков А.А.</t>
  </si>
  <si>
    <t>Осипов А.П.</t>
  </si>
  <si>
    <t>Егорова И.Г.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</si>
</sst>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(* #,##0.00_);_(* \(#,##0.00\);_(* &quot;-&quot;??_);_(@_)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i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2"/>
      <name val="Arial Cyr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4" fillId="0" borderId="0"/>
    <xf numFmtId="0" fontId="3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1" xfId="0" applyFont="1" applyBorder="1"/>
    <xf numFmtId="0" fontId="6" fillId="0" borderId="0" xfId="0" applyFont="1"/>
    <xf numFmtId="0" fontId="5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wrapText="1"/>
    </xf>
    <xf numFmtId="16" fontId="5" fillId="0" borderId="6" xfId="0" applyNumberFormat="1" applyFont="1" applyBorder="1" applyAlignment="1">
      <alignment wrapText="1"/>
    </xf>
    <xf numFmtId="0" fontId="2" fillId="0" borderId="7" xfId="0" applyFont="1" applyBorder="1"/>
    <xf numFmtId="49" fontId="5" fillId="0" borderId="8" xfId="0" applyNumberFormat="1" applyFont="1" applyBorder="1" applyAlignment="1"/>
    <xf numFmtId="49" fontId="5" fillId="0" borderId="6" xfId="0" applyNumberFormat="1" applyFont="1" applyBorder="1" applyAlignment="1"/>
    <xf numFmtId="0" fontId="2" fillId="0" borderId="7" xfId="0" applyFont="1" applyBorder="1" applyAlignment="1">
      <alignment wrapText="1"/>
    </xf>
    <xf numFmtId="49" fontId="5" fillId="0" borderId="9" xfId="0" applyNumberFormat="1" applyFont="1" applyBorder="1" applyAlignment="1"/>
    <xf numFmtId="0" fontId="2" fillId="0" borderId="10" xfId="0" applyFont="1" applyBorder="1"/>
    <xf numFmtId="49" fontId="5" fillId="0" borderId="3" xfId="0" applyNumberFormat="1" applyFont="1" applyBorder="1" applyAlignment="1">
      <alignment horizontal="center"/>
    </xf>
    <xf numFmtId="0" fontId="5" fillId="0" borderId="5" xfId="0" applyFont="1" applyBorder="1" applyAlignment="1"/>
    <xf numFmtId="0" fontId="2" fillId="0" borderId="1" xfId="0" applyFont="1" applyBorder="1" applyAlignment="1">
      <alignment wrapText="1"/>
    </xf>
    <xf numFmtId="0" fontId="2" fillId="0" borderId="10" xfId="0" applyFont="1" applyBorder="1" applyAlignment="1">
      <alignment wrapText="1"/>
    </xf>
    <xf numFmtId="49" fontId="5" fillId="0" borderId="11" xfId="0" applyNumberFormat="1" applyFont="1" applyBorder="1" applyAlignment="1"/>
    <xf numFmtId="0" fontId="5" fillId="0" borderId="12" xfId="0" applyFont="1" applyBorder="1"/>
    <xf numFmtId="49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/>
    <xf numFmtId="0" fontId="2" fillId="0" borderId="1" xfId="0" applyFont="1" applyBorder="1" applyAlignment="1"/>
    <xf numFmtId="49" fontId="5" fillId="0" borderId="13" xfId="0" applyNumberFormat="1" applyFont="1" applyBorder="1" applyAlignment="1"/>
    <xf numFmtId="0" fontId="2" fillId="0" borderId="10" xfId="0" applyFont="1" applyBorder="1" applyAlignment="1"/>
    <xf numFmtId="49" fontId="5" fillId="0" borderId="6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49" fontId="5" fillId="0" borderId="14" xfId="0" applyNumberFormat="1" applyFont="1" applyBorder="1" applyAlignment="1">
      <alignment horizontal="center"/>
    </xf>
    <xf numFmtId="0" fontId="2" fillId="0" borderId="15" xfId="0" applyFont="1" applyBorder="1" applyAlignment="1">
      <alignment wrapText="1"/>
    </xf>
    <xf numFmtId="49" fontId="5" fillId="0" borderId="16" xfId="0" applyNumberFormat="1" applyFont="1" applyBorder="1" applyAlignment="1">
      <alignment horizontal="center"/>
    </xf>
    <xf numFmtId="0" fontId="2" fillId="0" borderId="17" xfId="0" applyFont="1" applyBorder="1"/>
    <xf numFmtId="0" fontId="5" fillId="0" borderId="12" xfId="0" applyFont="1" applyBorder="1" applyAlignment="1">
      <alignment wrapText="1"/>
    </xf>
    <xf numFmtId="49" fontId="5" fillId="0" borderId="13" xfId="0" applyNumberFormat="1" applyFont="1" applyBorder="1" applyAlignment="1">
      <alignment horizontal="center"/>
    </xf>
    <xf numFmtId="0" fontId="5" fillId="0" borderId="18" xfId="0" applyFont="1" applyBorder="1"/>
    <xf numFmtId="49" fontId="5" fillId="0" borderId="19" xfId="0" applyNumberFormat="1" applyFont="1" applyBorder="1" applyAlignment="1">
      <alignment horizontal="center"/>
    </xf>
    <xf numFmtId="0" fontId="5" fillId="0" borderId="20" xfId="0" applyFont="1" applyBorder="1"/>
    <xf numFmtId="49" fontId="5" fillId="0" borderId="21" xfId="0" applyNumberFormat="1" applyFont="1" applyBorder="1" applyAlignment="1">
      <alignment horizontal="center"/>
    </xf>
    <xf numFmtId="0" fontId="5" fillId="0" borderId="22" xfId="0" applyFont="1" applyBorder="1" applyAlignment="1"/>
    <xf numFmtId="0" fontId="2" fillId="0" borderId="15" xfId="0" applyFont="1" applyBorder="1"/>
    <xf numFmtId="0" fontId="5" fillId="0" borderId="1" xfId="0" applyFont="1" applyBorder="1" applyAlignment="1">
      <alignment wrapText="1"/>
    </xf>
    <xf numFmtId="0" fontId="6" fillId="0" borderId="1" xfId="1" applyFont="1" applyFill="1" applyBorder="1" applyAlignment="1">
      <alignment vertical="center" wrapText="1"/>
    </xf>
    <xf numFmtId="49" fontId="5" fillId="0" borderId="11" xfId="0" applyNumberFormat="1" applyFont="1" applyBorder="1" applyAlignment="1">
      <alignment horizontal="center"/>
    </xf>
    <xf numFmtId="0" fontId="9" fillId="0" borderId="1" xfId="1" applyFont="1" applyFill="1" applyBorder="1" applyAlignment="1">
      <alignment vertical="center" wrapText="1"/>
    </xf>
    <xf numFmtId="0" fontId="5" fillId="0" borderId="10" xfId="0" applyFont="1" applyBorder="1" applyAlignment="1">
      <alignment wrapText="1"/>
    </xf>
    <xf numFmtId="0" fontId="2" fillId="0" borderId="17" xfId="0" applyFont="1" applyBorder="1" applyAlignment="1"/>
    <xf numFmtId="0" fontId="2" fillId="0" borderId="12" xfId="0" applyFont="1" applyBorder="1" applyAlignment="1"/>
    <xf numFmtId="0" fontId="5" fillId="0" borderId="20" xfId="0" applyFont="1" applyBorder="1" applyAlignment="1"/>
    <xf numFmtId="0" fontId="6" fillId="2" borderId="0" xfId="0" applyFont="1" applyFill="1"/>
    <xf numFmtId="2" fontId="5" fillId="2" borderId="23" xfId="3" applyNumberFormat="1" applyFont="1" applyFill="1" applyBorder="1" applyAlignment="1">
      <alignment wrapText="1"/>
    </xf>
    <xf numFmtId="0" fontId="0" fillId="2" borderId="0" xfId="0" applyFill="1"/>
    <xf numFmtId="0" fontId="5" fillId="0" borderId="7" xfId="2" applyFont="1" applyBorder="1" applyAlignment="1">
      <alignment wrapText="1"/>
    </xf>
    <xf numFmtId="0" fontId="5" fillId="0" borderId="1" xfId="2" applyFont="1" applyBorder="1" applyAlignment="1">
      <alignment wrapText="1"/>
    </xf>
    <xf numFmtId="0" fontId="2" fillId="0" borderId="1" xfId="2" applyFont="1" applyBorder="1" applyAlignment="1">
      <alignment wrapText="1"/>
    </xf>
    <xf numFmtId="0" fontId="10" fillId="0" borderId="0" xfId="0" applyFont="1"/>
    <xf numFmtId="0" fontId="2" fillId="0" borderId="1" xfId="1" applyFont="1" applyFill="1" applyBorder="1" applyAlignment="1">
      <alignment horizontal="left" vertical="center" wrapText="1"/>
    </xf>
    <xf numFmtId="0" fontId="10" fillId="0" borderId="10" xfId="1" applyFont="1" applyFill="1" applyBorder="1" applyAlignment="1">
      <alignment vertical="center" wrapText="1"/>
    </xf>
    <xf numFmtId="0" fontId="10" fillId="0" borderId="1" xfId="1" applyFont="1" applyFill="1" applyBorder="1" applyAlignment="1">
      <alignment vertical="center" wrapText="1"/>
    </xf>
    <xf numFmtId="0" fontId="2" fillId="2" borderId="10" xfId="0" applyFont="1" applyFill="1" applyBorder="1" applyAlignment="1">
      <alignment wrapText="1"/>
    </xf>
    <xf numFmtId="49" fontId="5" fillId="0" borderId="4" xfId="0" applyNumberFormat="1" applyFont="1" applyBorder="1" applyAlignment="1"/>
    <xf numFmtId="164" fontId="5" fillId="2" borderId="23" xfId="3" applyNumberFormat="1" applyFont="1" applyFill="1" applyBorder="1"/>
    <xf numFmtId="0" fontId="5" fillId="2" borderId="24" xfId="0" applyFont="1" applyFill="1" applyBorder="1" applyAlignment="1">
      <alignment wrapText="1"/>
    </xf>
    <xf numFmtId="2" fontId="2" fillId="2" borderId="25" xfId="0" applyNumberFormat="1" applyFont="1" applyFill="1" applyBorder="1" applyAlignment="1">
      <alignment horizontal="right" wrapText="1"/>
    </xf>
    <xf numFmtId="2" fontId="2" fillId="2" borderId="25" xfId="0" applyNumberFormat="1" applyFont="1" applyFill="1" applyBorder="1" applyAlignment="1">
      <alignment horizontal="right"/>
    </xf>
    <xf numFmtId="2" fontId="2" fillId="2" borderId="26" xfId="0" applyNumberFormat="1" applyFont="1" applyFill="1" applyBorder="1" applyAlignment="1">
      <alignment horizontal="right"/>
    </xf>
    <xf numFmtId="2" fontId="5" fillId="2" borderId="27" xfId="0" applyNumberFormat="1" applyFont="1" applyFill="1" applyBorder="1"/>
    <xf numFmtId="0" fontId="2" fillId="2" borderId="24" xfId="0" applyFont="1" applyFill="1" applyBorder="1" applyAlignment="1"/>
    <xf numFmtId="2" fontId="2" fillId="2" borderId="27" xfId="0" applyNumberFormat="1" applyFont="1" applyFill="1" applyBorder="1"/>
    <xf numFmtId="2" fontId="5" fillId="2" borderId="23" xfId="0" applyNumberFormat="1" applyFont="1" applyFill="1" applyBorder="1"/>
    <xf numFmtId="0" fontId="5" fillId="2" borderId="24" xfId="0" applyFont="1" applyFill="1" applyBorder="1" applyAlignment="1"/>
    <xf numFmtId="0" fontId="2" fillId="2" borderId="25" xfId="0" applyFont="1" applyFill="1" applyBorder="1" applyAlignment="1"/>
    <xf numFmtId="2" fontId="2" fillId="2" borderId="25" xfId="0" applyNumberFormat="1" applyFont="1" applyFill="1" applyBorder="1" applyAlignment="1"/>
    <xf numFmtId="2" fontId="5" fillId="2" borderId="27" xfId="0" applyNumberFormat="1" applyFont="1" applyFill="1" applyBorder="1" applyAlignment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8" fillId="2" borderId="24" xfId="0" applyFont="1" applyFill="1" applyBorder="1" applyAlignment="1"/>
    <xf numFmtId="2" fontId="2" fillId="2" borderId="28" xfId="0" applyNumberFormat="1" applyFont="1" applyFill="1" applyBorder="1" applyAlignment="1"/>
    <xf numFmtId="0" fontId="2" fillId="2" borderId="27" xfId="0" applyFont="1" applyFill="1" applyBorder="1"/>
    <xf numFmtId="2" fontId="5" fillId="2" borderId="29" xfId="0" applyNumberFormat="1" applyFont="1" applyFill="1" applyBorder="1"/>
    <xf numFmtId="2" fontId="5" fillId="2" borderId="30" xfId="0" applyNumberFormat="1" applyFont="1" applyFill="1" applyBorder="1"/>
    <xf numFmtId="2" fontId="5" fillId="2" borderId="31" xfId="0" applyNumberFormat="1" applyFont="1" applyFill="1" applyBorder="1"/>
    <xf numFmtId="0" fontId="2" fillId="2" borderId="25" xfId="0" applyFont="1" applyFill="1" applyBorder="1"/>
    <xf numFmtId="0" fontId="2" fillId="2" borderId="26" xfId="0" applyFont="1" applyFill="1" applyBorder="1"/>
    <xf numFmtId="0" fontId="5" fillId="2" borderId="32" xfId="0" applyFont="1" applyFill="1" applyBorder="1" applyAlignment="1"/>
    <xf numFmtId="2" fontId="2" fillId="2" borderId="28" xfId="0" applyNumberFormat="1" applyFont="1" applyFill="1" applyBorder="1"/>
    <xf numFmtId="2" fontId="5" fillId="2" borderId="29" xfId="0" applyNumberFormat="1" applyFont="1" applyFill="1" applyBorder="1" applyAlignment="1"/>
    <xf numFmtId="2" fontId="5" fillId="2" borderId="23" xfId="0" applyNumberFormat="1" applyFont="1" applyFill="1" applyBorder="1" applyAlignment="1"/>
    <xf numFmtId="0" fontId="5" fillId="0" borderId="6" xfId="2" applyFont="1" applyBorder="1" applyAlignment="1">
      <alignment horizontal="center" wrapText="1"/>
    </xf>
    <xf numFmtId="2" fontId="5" fillId="0" borderId="25" xfId="3" applyNumberFormat="1" applyFont="1" applyFill="1" applyBorder="1" applyAlignment="1">
      <alignment wrapText="1"/>
    </xf>
    <xf numFmtId="0" fontId="5" fillId="0" borderId="8" xfId="2" applyFont="1" applyBorder="1" applyAlignment="1">
      <alignment horizontal="center" wrapText="1"/>
    </xf>
    <xf numFmtId="2" fontId="5" fillId="0" borderId="26" xfId="3" applyNumberFormat="1" applyFont="1" applyFill="1" applyBorder="1" applyAlignment="1">
      <alignment wrapText="1"/>
    </xf>
    <xf numFmtId="2" fontId="5" fillId="0" borderId="26" xfId="3" applyNumberFormat="1" applyFont="1" applyBorder="1" applyAlignment="1">
      <alignment wrapText="1"/>
    </xf>
    <xf numFmtId="2" fontId="2" fillId="0" borderId="26" xfId="3" applyNumberFormat="1" applyFont="1" applyBorder="1" applyAlignment="1">
      <alignment wrapText="1"/>
    </xf>
    <xf numFmtId="0" fontId="5" fillId="0" borderId="16" xfId="2" applyFont="1" applyBorder="1" applyAlignment="1">
      <alignment horizontal="center" wrapText="1"/>
    </xf>
    <xf numFmtId="0" fontId="5" fillId="0" borderId="17" xfId="2" applyFont="1" applyBorder="1" applyAlignment="1">
      <alignment wrapText="1"/>
    </xf>
    <xf numFmtId="2" fontId="5" fillId="0" borderId="29" xfId="3" applyNumberFormat="1" applyFont="1" applyBorder="1" applyAlignment="1">
      <alignment wrapText="1"/>
    </xf>
    <xf numFmtId="49" fontId="5" fillId="2" borderId="9" xfId="0" applyNumberFormat="1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 wrapText="1"/>
    </xf>
  </cellXfs>
  <cellStyles count="4">
    <cellStyle name="Excel Built-in Normal" xfId="1"/>
    <cellStyle name="Обычный" xfId="0" builtinId="0"/>
    <cellStyle name="Обычный 2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z%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">
          <cell r="A1" t="str">
            <v xml:space="preserve">Отчет за 2025 г. 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9"/>
  <sheetViews>
    <sheetView tabSelected="1" topLeftCell="A126" workbookViewId="0">
      <selection activeCell="C125" sqref="C125"/>
    </sheetView>
  </sheetViews>
  <sheetFormatPr defaultRowHeight="15" x14ac:dyDescent="0.25"/>
  <cols>
    <col min="1" max="1" width="4.42578125" customWidth="1"/>
    <col min="2" max="2" width="69.7109375" customWidth="1"/>
    <col min="3" max="3" width="15.42578125" style="50" customWidth="1"/>
    <col min="4" max="4" width="12.85546875" customWidth="1"/>
    <col min="198" max="198" width="4.42578125" customWidth="1"/>
    <col min="199" max="199" width="50.42578125" customWidth="1"/>
    <col min="201" max="201" width="6.85546875" customWidth="1"/>
    <col min="202" max="202" width="7.42578125" customWidth="1"/>
    <col min="203" max="203" width="6" customWidth="1"/>
    <col min="204" max="204" width="6.5703125" customWidth="1"/>
    <col min="205" max="205" width="13.140625" customWidth="1"/>
    <col min="206" max="206" width="8.28515625" customWidth="1"/>
    <col min="207" max="207" width="6.28515625" customWidth="1"/>
    <col min="208" max="208" width="8.28515625" customWidth="1"/>
    <col min="209" max="209" width="10.85546875" customWidth="1"/>
    <col min="211" max="211" width="6.42578125" customWidth="1"/>
    <col min="213" max="213" width="11.85546875" customWidth="1"/>
    <col min="215" max="215" width="6.140625" customWidth="1"/>
    <col min="217" max="217" width="11.28515625" customWidth="1"/>
    <col min="219" max="219" width="6.42578125" customWidth="1"/>
    <col min="221" max="221" width="11.5703125" customWidth="1"/>
    <col min="223" max="223" width="6" customWidth="1"/>
    <col min="225" max="225" width="10.85546875" customWidth="1"/>
    <col min="227" max="227" width="6.28515625" customWidth="1"/>
    <col min="229" max="229" width="12.42578125" customWidth="1"/>
    <col min="231" max="231" width="6" customWidth="1"/>
    <col min="233" max="233" width="11" customWidth="1"/>
    <col min="235" max="235" width="6" customWidth="1"/>
    <col min="237" max="237" width="10.5703125" customWidth="1"/>
    <col min="239" max="239" width="6.140625" customWidth="1"/>
    <col min="241" max="241" width="11.28515625" bestFit="1" customWidth="1"/>
    <col min="243" max="243" width="5.85546875" customWidth="1"/>
    <col min="245" max="245" width="11.5703125" customWidth="1"/>
    <col min="247" max="247" width="6" customWidth="1"/>
    <col min="248" max="248" width="8.5703125" customWidth="1"/>
    <col min="249" max="249" width="12.5703125" customWidth="1"/>
    <col min="251" max="251" width="6" customWidth="1"/>
    <col min="253" max="253" width="12.85546875" customWidth="1"/>
    <col min="255" max="255" width="6.140625" customWidth="1"/>
  </cols>
  <sheetData>
    <row r="1" spans="1:3" s="2" customFormat="1" ht="15.75" x14ac:dyDescent="0.25">
      <c r="A1" s="97" t="str">
        <f>[1]Лист1!A1</f>
        <v xml:space="preserve">Отчет за 2025 г. </v>
      </c>
      <c r="B1" s="97"/>
      <c r="C1" s="97"/>
    </row>
    <row r="2" spans="1:3" s="2" customFormat="1" ht="15.75" x14ac:dyDescent="0.25">
      <c r="A2" s="97" t="s">
        <v>135</v>
      </c>
      <c r="B2" s="97"/>
      <c r="C2" s="97"/>
    </row>
    <row r="3" spans="1:3" s="2" customFormat="1" ht="15.75" x14ac:dyDescent="0.25">
      <c r="A3" s="97" t="s">
        <v>136</v>
      </c>
      <c r="B3" s="97"/>
      <c r="C3" s="97"/>
    </row>
    <row r="4" spans="1:3" s="2" customFormat="1" ht="16.5" thickBot="1" x14ac:dyDescent="0.3">
      <c r="C4" s="48"/>
    </row>
    <row r="5" spans="1:3" s="2" customFormat="1" ht="16.5" thickBot="1" x14ac:dyDescent="0.3">
      <c r="A5" s="3"/>
      <c r="B5" s="4" t="s">
        <v>137</v>
      </c>
      <c r="C5" s="49">
        <v>1100052.8911466671</v>
      </c>
    </row>
    <row r="6" spans="1:3" s="2" customFormat="1" ht="16.5" thickBot="1" x14ac:dyDescent="0.3">
      <c r="A6" s="5">
        <v>1</v>
      </c>
      <c r="B6" s="6" t="s">
        <v>0</v>
      </c>
      <c r="C6" s="61"/>
    </row>
    <row r="7" spans="1:3" s="2" customFormat="1" ht="15.75" x14ac:dyDescent="0.25">
      <c r="A7" s="7"/>
      <c r="B7" s="8" t="s">
        <v>1</v>
      </c>
      <c r="C7" s="62">
        <v>47593.260000000009</v>
      </c>
    </row>
    <row r="8" spans="1:3" s="2" customFormat="1" ht="15.75" x14ac:dyDescent="0.25">
      <c r="A8" s="9"/>
      <c r="B8" s="1" t="s">
        <v>2</v>
      </c>
      <c r="C8" s="62">
        <v>73332.072</v>
      </c>
    </row>
    <row r="9" spans="1:3" s="2" customFormat="1" ht="15.75" x14ac:dyDescent="0.25">
      <c r="A9" s="9"/>
      <c r="B9" s="1" t="s">
        <v>3</v>
      </c>
      <c r="C9" s="62">
        <v>30139.560000000009</v>
      </c>
    </row>
    <row r="10" spans="1:3" s="2" customFormat="1" ht="15.75" x14ac:dyDescent="0.25">
      <c r="A10" s="9"/>
      <c r="B10" s="1" t="s">
        <v>4</v>
      </c>
      <c r="C10" s="62">
        <v>85784.688000000009</v>
      </c>
    </row>
    <row r="11" spans="1:3" s="2" customFormat="1" ht="15.75" x14ac:dyDescent="0.25">
      <c r="A11" s="10"/>
      <c r="B11" s="11" t="s">
        <v>5</v>
      </c>
      <c r="C11" s="63">
        <v>22626.915000000001</v>
      </c>
    </row>
    <row r="12" spans="1:3" s="2" customFormat="1" ht="15.75" x14ac:dyDescent="0.25">
      <c r="A12" s="9"/>
      <c r="B12" s="1" t="s">
        <v>6</v>
      </c>
      <c r="C12" s="64">
        <v>0</v>
      </c>
    </row>
    <row r="13" spans="1:3" s="2" customFormat="1" ht="16.5" thickBot="1" x14ac:dyDescent="0.3">
      <c r="A13" s="12"/>
      <c r="B13" s="13" t="s">
        <v>7</v>
      </c>
      <c r="C13" s="65">
        <v>259476.49500000005</v>
      </c>
    </row>
    <row r="14" spans="1:3" s="2" customFormat="1" ht="16.5" thickBot="1" x14ac:dyDescent="0.3">
      <c r="A14" s="14" t="s">
        <v>8</v>
      </c>
      <c r="B14" s="15" t="s">
        <v>9</v>
      </c>
      <c r="C14" s="66"/>
    </row>
    <row r="15" spans="1:3" s="2" customFormat="1" ht="15.75" x14ac:dyDescent="0.25">
      <c r="A15" s="12"/>
      <c r="B15" s="13" t="s">
        <v>10</v>
      </c>
      <c r="C15" s="67">
        <v>1558.8</v>
      </c>
    </row>
    <row r="16" spans="1:3" s="2" customFormat="1" ht="16.5" thickBot="1" x14ac:dyDescent="0.3">
      <c r="A16" s="18"/>
      <c r="B16" s="13" t="s">
        <v>7</v>
      </c>
      <c r="C16" s="65">
        <v>1558.8</v>
      </c>
    </row>
    <row r="17" spans="1:3" s="2" customFormat="1" ht="16.5" thickBot="1" x14ac:dyDescent="0.3">
      <c r="A17" s="14" t="s">
        <v>11</v>
      </c>
      <c r="B17" s="19" t="s">
        <v>12</v>
      </c>
      <c r="C17" s="68">
        <v>81200</v>
      </c>
    </row>
    <row r="18" spans="1:3" s="2" customFormat="1" ht="16.5" thickBot="1" x14ac:dyDescent="0.3">
      <c r="A18" s="14" t="s">
        <v>13</v>
      </c>
      <c r="B18" s="6" t="s">
        <v>14</v>
      </c>
      <c r="C18" s="68">
        <v>99790.92</v>
      </c>
    </row>
    <row r="19" spans="1:3" s="2" customFormat="1" ht="16.5" thickBot="1" x14ac:dyDescent="0.3">
      <c r="A19" s="14" t="s">
        <v>15</v>
      </c>
      <c r="B19" s="6" t="s">
        <v>16</v>
      </c>
      <c r="C19" s="68">
        <v>5214</v>
      </c>
    </row>
    <row r="20" spans="1:3" s="2" customFormat="1" ht="16.5" thickBot="1" x14ac:dyDescent="0.3">
      <c r="A20" s="20" t="s">
        <v>17</v>
      </c>
      <c r="B20" s="15" t="s">
        <v>18</v>
      </c>
      <c r="C20" s="69"/>
    </row>
    <row r="21" spans="1:3" s="2" customFormat="1" ht="15.75" x14ac:dyDescent="0.25">
      <c r="A21" s="10"/>
      <c r="B21" s="21" t="s">
        <v>19</v>
      </c>
      <c r="C21" s="70">
        <v>6054.4800000000005</v>
      </c>
    </row>
    <row r="22" spans="1:3" s="2" customFormat="1" ht="15.75" x14ac:dyDescent="0.25">
      <c r="A22" s="10"/>
      <c r="B22" s="22" t="s">
        <v>20</v>
      </c>
      <c r="C22" s="71">
        <v>6431.3480000000009</v>
      </c>
    </row>
    <row r="23" spans="1:3" s="2" customFormat="1" ht="15.75" x14ac:dyDescent="0.25">
      <c r="A23" s="10"/>
      <c r="B23" s="22" t="s">
        <v>21</v>
      </c>
      <c r="C23" s="71">
        <v>57025.743839999981</v>
      </c>
    </row>
    <row r="24" spans="1:3" s="2" customFormat="1" ht="15.75" x14ac:dyDescent="0.25">
      <c r="A24" s="23"/>
      <c r="B24" s="24" t="s">
        <v>22</v>
      </c>
      <c r="C24" s="70">
        <v>925.3900000000001</v>
      </c>
    </row>
    <row r="25" spans="1:3" s="2" customFormat="1" ht="16.5" thickBot="1" x14ac:dyDescent="0.3">
      <c r="A25" s="12"/>
      <c r="B25" s="24" t="s">
        <v>23</v>
      </c>
      <c r="C25" s="72">
        <v>70436.961840000004</v>
      </c>
    </row>
    <row r="26" spans="1:3" s="2" customFormat="1" ht="16.5" thickBot="1" x14ac:dyDescent="0.3">
      <c r="A26" s="20" t="s">
        <v>24</v>
      </c>
      <c r="B26" s="15" t="s">
        <v>25</v>
      </c>
      <c r="C26" s="69"/>
    </row>
    <row r="27" spans="1:3" s="2" customFormat="1" ht="31.5" x14ac:dyDescent="0.25">
      <c r="A27" s="10"/>
      <c r="B27" s="11" t="s">
        <v>26</v>
      </c>
      <c r="C27" s="73">
        <v>22234.464</v>
      </c>
    </row>
    <row r="28" spans="1:3" s="2" customFormat="1" ht="15.75" x14ac:dyDescent="0.25">
      <c r="A28" s="9"/>
      <c r="B28" s="16" t="s">
        <v>27</v>
      </c>
      <c r="C28" s="74">
        <v>3663.2959999999994</v>
      </c>
    </row>
    <row r="29" spans="1:3" s="2" customFormat="1" ht="15.75" x14ac:dyDescent="0.25">
      <c r="A29" s="9"/>
      <c r="B29" s="16" t="s">
        <v>28</v>
      </c>
      <c r="C29" s="74">
        <v>2519.5520000000006</v>
      </c>
    </row>
    <row r="30" spans="1:3" s="2" customFormat="1" ht="15.75" hidden="1" x14ac:dyDescent="0.25">
      <c r="A30" s="9"/>
      <c r="B30" s="1" t="s">
        <v>29</v>
      </c>
      <c r="C30" s="74">
        <v>0</v>
      </c>
    </row>
    <row r="31" spans="1:3" s="2" customFormat="1" ht="15.75" x14ac:dyDescent="0.25">
      <c r="A31" s="12"/>
      <c r="B31" s="13" t="s">
        <v>30</v>
      </c>
      <c r="C31" s="67">
        <v>0</v>
      </c>
    </row>
    <row r="32" spans="1:3" s="2" customFormat="1" ht="15.75" x14ac:dyDescent="0.25">
      <c r="A32" s="12"/>
      <c r="B32" s="13" t="s">
        <v>31</v>
      </c>
      <c r="C32" s="67">
        <v>0</v>
      </c>
    </row>
    <row r="33" spans="1:3" s="2" customFormat="1" ht="16.5" thickBot="1" x14ac:dyDescent="0.3">
      <c r="A33" s="12"/>
      <c r="B33" s="13" t="s">
        <v>7</v>
      </c>
      <c r="C33" s="65">
        <v>28417.312000000002</v>
      </c>
    </row>
    <row r="34" spans="1:3" s="2" customFormat="1" ht="16.5" thickBot="1" x14ac:dyDescent="0.3">
      <c r="A34" s="20" t="s">
        <v>32</v>
      </c>
      <c r="B34" s="15" t="s">
        <v>33</v>
      </c>
      <c r="C34" s="75"/>
    </row>
    <row r="35" spans="1:3" s="2" customFormat="1" ht="15.75" hidden="1" x14ac:dyDescent="0.25">
      <c r="A35" s="25"/>
      <c r="B35" s="8" t="s">
        <v>34</v>
      </c>
      <c r="C35" s="74">
        <v>0</v>
      </c>
    </row>
    <row r="36" spans="1:3" s="2" customFormat="1" ht="31.5" x14ac:dyDescent="0.25">
      <c r="A36" s="26"/>
      <c r="B36" s="16" t="s">
        <v>35</v>
      </c>
      <c r="C36" s="74">
        <v>78353.244000000006</v>
      </c>
    </row>
    <row r="37" spans="1:3" s="2" customFormat="1" ht="31.5" x14ac:dyDescent="0.25">
      <c r="A37" s="26"/>
      <c r="B37" s="16" t="s">
        <v>36</v>
      </c>
      <c r="C37" s="74">
        <v>16777.53</v>
      </c>
    </row>
    <row r="38" spans="1:3" s="2" customFormat="1" ht="31.5" x14ac:dyDescent="0.25">
      <c r="A38" s="26"/>
      <c r="B38" s="16" t="s">
        <v>37</v>
      </c>
      <c r="C38" s="74">
        <v>24200.088000000003</v>
      </c>
    </row>
    <row r="39" spans="1:3" s="2" customFormat="1" ht="31.5" x14ac:dyDescent="0.25">
      <c r="A39" s="26"/>
      <c r="B39" s="16" t="s">
        <v>38</v>
      </c>
      <c r="C39" s="74">
        <v>8904.2250000000004</v>
      </c>
    </row>
    <row r="40" spans="1:3" s="2" customFormat="1" ht="31.5" x14ac:dyDescent="0.25">
      <c r="A40" s="26"/>
      <c r="B40" s="16" t="s">
        <v>39</v>
      </c>
      <c r="C40" s="74">
        <v>18438.335999999999</v>
      </c>
    </row>
    <row r="41" spans="1:3" s="2" customFormat="1" ht="16.5" thickBot="1" x14ac:dyDescent="0.3">
      <c r="A41" s="27"/>
      <c r="B41" s="17" t="s">
        <v>7</v>
      </c>
      <c r="C41" s="65">
        <v>146673.42300000001</v>
      </c>
    </row>
    <row r="42" spans="1:3" s="2" customFormat="1" ht="16.5" thickBot="1" x14ac:dyDescent="0.3">
      <c r="A42" s="20" t="s">
        <v>40</v>
      </c>
      <c r="B42" s="19" t="s">
        <v>41</v>
      </c>
      <c r="C42" s="68">
        <v>5744.2</v>
      </c>
    </row>
    <row r="43" spans="1:3" s="2" customFormat="1" ht="16.5" thickBot="1" x14ac:dyDescent="0.3">
      <c r="A43" s="20" t="s">
        <v>42</v>
      </c>
      <c r="B43" s="19" t="s">
        <v>43</v>
      </c>
      <c r="C43" s="68">
        <v>2630.8799999999992</v>
      </c>
    </row>
    <row r="44" spans="1:3" s="2" customFormat="1" ht="32.25" thickBot="1" x14ac:dyDescent="0.3">
      <c r="A44" s="20" t="s">
        <v>44</v>
      </c>
      <c r="B44" s="6" t="s">
        <v>45</v>
      </c>
      <c r="C44" s="75"/>
    </row>
    <row r="45" spans="1:3" s="2" customFormat="1" ht="30.75" customHeight="1" x14ac:dyDescent="0.25">
      <c r="A45" s="28"/>
      <c r="B45" s="29" t="s">
        <v>45</v>
      </c>
      <c r="C45" s="76">
        <v>164972.80799999999</v>
      </c>
    </row>
    <row r="46" spans="1:3" s="2" customFormat="1" ht="16.5" thickBot="1" x14ac:dyDescent="0.3">
      <c r="A46" s="27"/>
      <c r="B46" s="13" t="s">
        <v>7</v>
      </c>
      <c r="C46" s="65">
        <v>164972.80799999999</v>
      </c>
    </row>
    <row r="47" spans="1:3" s="2" customFormat="1" ht="16.5" thickBot="1" x14ac:dyDescent="0.3">
      <c r="A47" s="20" t="s">
        <v>46</v>
      </c>
      <c r="B47" s="15" t="s">
        <v>47</v>
      </c>
      <c r="C47" s="75"/>
    </row>
    <row r="48" spans="1:3" s="2" customFormat="1" ht="15.75" x14ac:dyDescent="0.25">
      <c r="A48" s="27"/>
      <c r="B48" s="13" t="s">
        <v>48</v>
      </c>
      <c r="C48" s="77">
        <v>1530.36</v>
      </c>
    </row>
    <row r="49" spans="1:3" s="2" customFormat="1" ht="15.75" x14ac:dyDescent="0.25">
      <c r="A49" s="27"/>
      <c r="B49" s="13" t="s">
        <v>49</v>
      </c>
      <c r="C49" s="67">
        <v>0</v>
      </c>
    </row>
    <row r="50" spans="1:3" s="2" customFormat="1" ht="15.75" x14ac:dyDescent="0.25">
      <c r="A50" s="27"/>
      <c r="B50" s="13" t="s">
        <v>50</v>
      </c>
      <c r="C50" s="67">
        <v>0</v>
      </c>
    </row>
    <row r="51" spans="1:3" s="2" customFormat="1" ht="16.5" thickBot="1" x14ac:dyDescent="0.3">
      <c r="A51" s="30"/>
      <c r="B51" s="31" t="s">
        <v>23</v>
      </c>
      <c r="C51" s="78">
        <v>1530.36</v>
      </c>
    </row>
    <row r="52" spans="1:3" s="2" customFormat="1" ht="16.5" thickBot="1" x14ac:dyDescent="0.3">
      <c r="A52" s="20" t="s">
        <v>51</v>
      </c>
      <c r="B52" s="15" t="s">
        <v>52</v>
      </c>
      <c r="C52" s="75"/>
    </row>
    <row r="53" spans="1:3" s="2" customFormat="1" ht="31.5" x14ac:dyDescent="0.25">
      <c r="A53" s="25"/>
      <c r="B53" s="11" t="s">
        <v>53</v>
      </c>
      <c r="C53" s="73">
        <v>22450.428</v>
      </c>
    </row>
    <row r="54" spans="1:3" s="2" customFormat="1" ht="33" customHeight="1" x14ac:dyDescent="0.25">
      <c r="A54" s="25"/>
      <c r="B54" s="11" t="s">
        <v>54</v>
      </c>
      <c r="C54" s="73">
        <v>0</v>
      </c>
    </row>
    <row r="55" spans="1:3" s="2" customFormat="1" ht="31.5" x14ac:dyDescent="0.25">
      <c r="A55" s="26"/>
      <c r="B55" s="16" t="s">
        <v>55</v>
      </c>
      <c r="C55" s="74">
        <v>44900.856</v>
      </c>
    </row>
    <row r="56" spans="1:3" s="2" customFormat="1" ht="31.5" x14ac:dyDescent="0.25">
      <c r="A56" s="26"/>
      <c r="B56" s="16" t="s">
        <v>56</v>
      </c>
      <c r="C56" s="74">
        <v>33675.642</v>
      </c>
    </row>
    <row r="57" spans="1:3" s="2" customFormat="1" ht="31.5" x14ac:dyDescent="0.25">
      <c r="A57" s="26"/>
      <c r="B57" s="16" t="s">
        <v>57</v>
      </c>
      <c r="C57" s="74">
        <v>28420.400000000001</v>
      </c>
    </row>
    <row r="58" spans="1:3" s="2" customFormat="1" ht="16.5" thickBot="1" x14ac:dyDescent="0.3">
      <c r="A58" s="27"/>
      <c r="B58" s="13" t="s">
        <v>23</v>
      </c>
      <c r="C58" s="65">
        <f>SUM(C53:C57)</f>
        <v>129447.326</v>
      </c>
    </row>
    <row r="59" spans="1:3" s="2" customFormat="1" ht="32.25" thickBot="1" x14ac:dyDescent="0.3">
      <c r="A59" s="20" t="s">
        <v>58</v>
      </c>
      <c r="B59" s="32" t="s">
        <v>59</v>
      </c>
      <c r="C59" s="68">
        <v>61044.984000000004</v>
      </c>
    </row>
    <row r="60" spans="1:3" s="2" customFormat="1" ht="16.5" thickBot="1" x14ac:dyDescent="0.3">
      <c r="A60" s="33" t="s">
        <v>60</v>
      </c>
      <c r="B60" s="34" t="s">
        <v>61</v>
      </c>
      <c r="C60" s="79">
        <v>17153.136000000002</v>
      </c>
    </row>
    <row r="61" spans="1:3" s="2" customFormat="1" ht="16.5" thickBot="1" x14ac:dyDescent="0.3">
      <c r="A61" s="20" t="s">
        <v>62</v>
      </c>
      <c r="B61" s="19" t="s">
        <v>63</v>
      </c>
      <c r="C61" s="68">
        <v>4460</v>
      </c>
    </row>
    <row r="62" spans="1:3" s="2" customFormat="1" ht="16.5" thickBot="1" x14ac:dyDescent="0.3">
      <c r="A62" s="35" t="s">
        <v>64</v>
      </c>
      <c r="B62" s="36" t="s">
        <v>65</v>
      </c>
      <c r="C62" s="80">
        <v>3568</v>
      </c>
    </row>
    <row r="63" spans="1:3" s="2" customFormat="1" ht="16.5" thickBot="1" x14ac:dyDescent="0.3">
      <c r="A63" s="20" t="s">
        <v>66</v>
      </c>
      <c r="B63" s="15" t="s">
        <v>67</v>
      </c>
      <c r="C63" s="75"/>
    </row>
    <row r="64" spans="1:3" s="2" customFormat="1" ht="15.75" x14ac:dyDescent="0.25">
      <c r="A64" s="25"/>
      <c r="B64" s="8" t="s">
        <v>68</v>
      </c>
      <c r="C64" s="81">
        <v>5891.6400000000021</v>
      </c>
    </row>
    <row r="65" spans="1:3" s="2" customFormat="1" ht="15.75" x14ac:dyDescent="0.25">
      <c r="A65" s="9"/>
      <c r="B65" s="1" t="s">
        <v>69</v>
      </c>
      <c r="C65" s="82">
        <v>4439.5199999999995</v>
      </c>
    </row>
    <row r="66" spans="1:3" s="2" customFormat="1" ht="15.75" x14ac:dyDescent="0.25">
      <c r="A66" s="9"/>
      <c r="B66" s="1" t="s">
        <v>70</v>
      </c>
      <c r="C66" s="82">
        <v>0</v>
      </c>
    </row>
    <row r="67" spans="1:3" s="2" customFormat="1" ht="32.25" customHeight="1" x14ac:dyDescent="0.25">
      <c r="A67" s="9"/>
      <c r="B67" s="16" t="s">
        <v>71</v>
      </c>
      <c r="C67" s="74">
        <v>4322.3999999999987</v>
      </c>
    </row>
    <row r="68" spans="1:3" s="2" customFormat="1" ht="30.75" customHeight="1" x14ac:dyDescent="0.25">
      <c r="A68" s="9"/>
      <c r="B68" s="16" t="s">
        <v>72</v>
      </c>
      <c r="C68" s="74">
        <v>4322.3999999999987</v>
      </c>
    </row>
    <row r="69" spans="1:3" s="2" customFormat="1" ht="47.25" x14ac:dyDescent="0.25">
      <c r="A69" s="12"/>
      <c r="B69" s="17" t="s">
        <v>73</v>
      </c>
      <c r="C69" s="67">
        <v>8644.7999999999975</v>
      </c>
    </row>
    <row r="70" spans="1:3" s="2" customFormat="1" ht="16.5" thickBot="1" x14ac:dyDescent="0.3">
      <c r="A70" s="12"/>
      <c r="B70" s="13" t="s">
        <v>23</v>
      </c>
      <c r="C70" s="65">
        <v>27620.76</v>
      </c>
    </row>
    <row r="71" spans="1:3" s="2" customFormat="1" ht="16.5" thickBot="1" x14ac:dyDescent="0.3">
      <c r="A71" s="37" t="s">
        <v>74</v>
      </c>
      <c r="B71" s="38" t="s">
        <v>75</v>
      </c>
      <c r="C71" s="83"/>
    </row>
    <row r="72" spans="1:3" s="2" customFormat="1" ht="15.75" x14ac:dyDescent="0.25">
      <c r="A72" s="28"/>
      <c r="B72" s="39" t="s">
        <v>76</v>
      </c>
      <c r="C72" s="84"/>
    </row>
    <row r="73" spans="1:3" s="2" customFormat="1" ht="15.75" x14ac:dyDescent="0.25">
      <c r="A73" s="25"/>
      <c r="B73" s="8" t="s">
        <v>77</v>
      </c>
      <c r="C73" s="73">
        <v>2212.83</v>
      </c>
    </row>
    <row r="74" spans="1:3" s="2" customFormat="1" ht="15.75" x14ac:dyDescent="0.25">
      <c r="A74" s="25"/>
      <c r="B74" s="8" t="s">
        <v>78</v>
      </c>
      <c r="C74" s="73">
        <v>579.62</v>
      </c>
    </row>
    <row r="75" spans="1:3" s="2" customFormat="1" ht="15.75" x14ac:dyDescent="0.25">
      <c r="A75" s="25"/>
      <c r="B75" s="11" t="s">
        <v>79</v>
      </c>
      <c r="C75" s="73">
        <v>24341.129999999997</v>
      </c>
    </row>
    <row r="76" spans="1:3" s="2" customFormat="1" ht="31.5" x14ac:dyDescent="0.25">
      <c r="A76" s="25"/>
      <c r="B76" s="11" t="s">
        <v>80</v>
      </c>
      <c r="C76" s="73">
        <v>496.03</v>
      </c>
    </row>
    <row r="77" spans="1:3" s="2" customFormat="1" ht="15.75" x14ac:dyDescent="0.25">
      <c r="A77" s="25"/>
      <c r="B77" s="8" t="s">
        <v>81</v>
      </c>
      <c r="C77" s="73">
        <v>859.57</v>
      </c>
    </row>
    <row r="78" spans="1:3" s="2" customFormat="1" ht="15.75" x14ac:dyDescent="0.25">
      <c r="A78" s="25"/>
      <c r="B78" s="11" t="s">
        <v>82</v>
      </c>
      <c r="C78" s="73">
        <v>22128.3</v>
      </c>
    </row>
    <row r="79" spans="1:3" s="2" customFormat="1" ht="15.75" x14ac:dyDescent="0.25">
      <c r="A79" s="26"/>
      <c r="B79" s="1" t="s">
        <v>83</v>
      </c>
      <c r="C79" s="73"/>
    </row>
    <row r="80" spans="1:3" s="2" customFormat="1" ht="15.75" x14ac:dyDescent="0.25">
      <c r="A80" s="26"/>
      <c r="B80" s="16" t="s">
        <v>84</v>
      </c>
      <c r="C80" s="73">
        <v>0</v>
      </c>
    </row>
    <row r="81" spans="1:3" s="2" customFormat="1" ht="15.75" x14ac:dyDescent="0.25">
      <c r="A81" s="26"/>
      <c r="B81" s="40" t="s">
        <v>85</v>
      </c>
      <c r="C81" s="73">
        <v>0</v>
      </c>
    </row>
    <row r="82" spans="1:3" s="2" customFormat="1" ht="15.75" x14ac:dyDescent="0.25">
      <c r="A82" s="26" t="s">
        <v>86</v>
      </c>
      <c r="B82" s="16" t="s">
        <v>87</v>
      </c>
      <c r="C82" s="73">
        <v>801.76</v>
      </c>
    </row>
    <row r="83" spans="1:3" s="2" customFormat="1" ht="15.75" x14ac:dyDescent="0.25">
      <c r="A83" s="26" t="s">
        <v>88</v>
      </c>
      <c r="B83" s="16" t="s">
        <v>89</v>
      </c>
      <c r="C83" s="73">
        <v>208.27</v>
      </c>
    </row>
    <row r="84" spans="1:3" s="2" customFormat="1" ht="31.5" x14ac:dyDescent="0.25">
      <c r="A84" s="26" t="s">
        <v>90</v>
      </c>
      <c r="B84" s="16" t="s">
        <v>91</v>
      </c>
      <c r="C84" s="73">
        <v>953.05</v>
      </c>
    </row>
    <row r="85" spans="1:3" s="2" customFormat="1" ht="15.75" x14ac:dyDescent="0.25">
      <c r="A85" s="26" t="s">
        <v>92</v>
      </c>
      <c r="B85" s="1" t="s">
        <v>93</v>
      </c>
      <c r="C85" s="73">
        <v>307.83999999999997</v>
      </c>
    </row>
    <row r="86" spans="1:3" s="2" customFormat="1" ht="15.75" x14ac:dyDescent="0.25">
      <c r="A86" s="26"/>
      <c r="B86" s="16" t="s">
        <v>94</v>
      </c>
      <c r="C86" s="73">
        <v>0</v>
      </c>
    </row>
    <row r="87" spans="1:3" s="2" customFormat="1" ht="15.75" x14ac:dyDescent="0.25">
      <c r="A87" s="26"/>
      <c r="B87" s="16" t="s">
        <v>95</v>
      </c>
      <c r="C87" s="73">
        <v>0</v>
      </c>
    </row>
    <row r="88" spans="1:3" s="54" customFormat="1" ht="15.75" x14ac:dyDescent="0.25">
      <c r="A88" s="26"/>
      <c r="B88" s="16" t="s">
        <v>96</v>
      </c>
      <c r="C88" s="73">
        <v>0</v>
      </c>
    </row>
    <row r="89" spans="1:3" s="54" customFormat="1" ht="31.5" x14ac:dyDescent="0.25">
      <c r="A89" s="26"/>
      <c r="B89" s="16" t="s">
        <v>97</v>
      </c>
      <c r="C89" s="73">
        <v>5910.12</v>
      </c>
    </row>
    <row r="90" spans="1:3" s="54" customFormat="1" ht="31.5" x14ac:dyDescent="0.25">
      <c r="A90" s="26"/>
      <c r="B90" s="55" t="s">
        <v>98</v>
      </c>
      <c r="C90" s="73">
        <v>0</v>
      </c>
    </row>
    <row r="91" spans="1:3" s="54" customFormat="1" ht="31.5" x14ac:dyDescent="0.25">
      <c r="A91" s="26"/>
      <c r="B91" s="56" t="s">
        <v>99</v>
      </c>
      <c r="C91" s="73">
        <v>126.25</v>
      </c>
    </row>
    <row r="92" spans="1:3" s="54" customFormat="1" ht="15.75" x14ac:dyDescent="0.25">
      <c r="A92" s="26"/>
      <c r="B92" s="57" t="s">
        <v>100</v>
      </c>
      <c r="C92" s="73">
        <v>1096.45</v>
      </c>
    </row>
    <row r="93" spans="1:3" s="54" customFormat="1" ht="15.75" x14ac:dyDescent="0.25">
      <c r="A93" s="26"/>
      <c r="B93" s="16" t="s">
        <v>101</v>
      </c>
      <c r="C93" s="73">
        <v>824.34</v>
      </c>
    </row>
    <row r="94" spans="1:3" s="2" customFormat="1" ht="15.75" x14ac:dyDescent="0.25">
      <c r="A94" s="26"/>
      <c r="B94" s="1" t="s">
        <v>102</v>
      </c>
      <c r="C94" s="73"/>
    </row>
    <row r="95" spans="1:3" s="2" customFormat="1" ht="31.5" x14ac:dyDescent="0.25">
      <c r="A95" s="27"/>
      <c r="B95" s="17" t="s">
        <v>103</v>
      </c>
      <c r="C95" s="73">
        <v>3640</v>
      </c>
    </row>
    <row r="96" spans="1:3" s="2" customFormat="1" ht="31.5" x14ac:dyDescent="0.25">
      <c r="A96" s="27"/>
      <c r="B96" s="17" t="s">
        <v>104</v>
      </c>
      <c r="C96" s="73">
        <v>3000</v>
      </c>
    </row>
    <row r="97" spans="1:3" s="2" customFormat="1" ht="15.75" x14ac:dyDescent="0.25">
      <c r="A97" s="27"/>
      <c r="B97" s="13" t="s">
        <v>105</v>
      </c>
      <c r="C97" s="73">
        <v>4210.8</v>
      </c>
    </row>
    <row r="98" spans="1:3" s="2" customFormat="1" ht="15.75" x14ac:dyDescent="0.25">
      <c r="A98" s="27"/>
      <c r="B98" s="17" t="s">
        <v>106</v>
      </c>
      <c r="C98" s="73">
        <v>1635.78</v>
      </c>
    </row>
    <row r="99" spans="1:3" s="2" customFormat="1" ht="31.5" x14ac:dyDescent="0.25">
      <c r="A99" s="27"/>
      <c r="B99" s="17" t="s">
        <v>107</v>
      </c>
      <c r="C99" s="73">
        <v>2980.5099999999998</v>
      </c>
    </row>
    <row r="100" spans="1:3" s="2" customFormat="1" ht="31.5" x14ac:dyDescent="0.25">
      <c r="A100" s="27"/>
      <c r="B100" s="17" t="s">
        <v>108</v>
      </c>
      <c r="C100" s="73">
        <v>4135.3325000000004</v>
      </c>
    </row>
    <row r="101" spans="1:3" s="2" customFormat="1" ht="31.5" x14ac:dyDescent="0.25">
      <c r="A101" s="27"/>
      <c r="B101" s="17" t="s">
        <v>109</v>
      </c>
      <c r="C101" s="73">
        <v>6508.26</v>
      </c>
    </row>
    <row r="102" spans="1:3" s="2" customFormat="1" ht="15.75" x14ac:dyDescent="0.25">
      <c r="A102" s="27"/>
      <c r="B102" s="17" t="s">
        <v>110</v>
      </c>
      <c r="C102" s="73">
        <v>0</v>
      </c>
    </row>
    <row r="103" spans="1:3" s="2" customFormat="1" ht="31.5" x14ac:dyDescent="0.25">
      <c r="A103" s="27"/>
      <c r="B103" s="17" t="s">
        <v>111</v>
      </c>
      <c r="C103" s="73">
        <v>2389.48</v>
      </c>
    </row>
    <row r="104" spans="1:3" s="2" customFormat="1" ht="47.25" x14ac:dyDescent="0.25">
      <c r="A104" s="27"/>
      <c r="B104" s="17" t="s">
        <v>112</v>
      </c>
      <c r="C104" s="73">
        <v>2417.56</v>
      </c>
    </row>
    <row r="105" spans="1:3" s="2" customFormat="1" ht="31.5" x14ac:dyDescent="0.25">
      <c r="A105" s="42"/>
      <c r="B105" s="17" t="s">
        <v>113</v>
      </c>
      <c r="C105" s="73">
        <v>987.4</v>
      </c>
    </row>
    <row r="106" spans="1:3" s="2" customFormat="1" ht="15.75" x14ac:dyDescent="0.25">
      <c r="A106" s="42"/>
      <c r="B106" s="17" t="s">
        <v>114</v>
      </c>
      <c r="C106" s="73">
        <v>245.08</v>
      </c>
    </row>
    <row r="107" spans="1:3" s="2" customFormat="1" ht="15.75" x14ac:dyDescent="0.25">
      <c r="A107" s="26"/>
      <c r="B107" s="43" t="s">
        <v>115</v>
      </c>
      <c r="C107" s="73">
        <v>0</v>
      </c>
    </row>
    <row r="108" spans="1:3" s="2" customFormat="1" ht="15.75" x14ac:dyDescent="0.25">
      <c r="A108" s="26" t="s">
        <v>86</v>
      </c>
      <c r="B108" s="41" t="s">
        <v>116</v>
      </c>
      <c r="C108" s="73">
        <v>3510.74</v>
      </c>
    </row>
    <row r="109" spans="1:3" s="2" customFormat="1" ht="15.75" x14ac:dyDescent="0.25">
      <c r="A109" s="26" t="s">
        <v>88</v>
      </c>
      <c r="B109" s="16" t="s">
        <v>117</v>
      </c>
      <c r="C109" s="73">
        <v>597.37</v>
      </c>
    </row>
    <row r="110" spans="1:3" s="2" customFormat="1" ht="47.25" x14ac:dyDescent="0.25">
      <c r="A110" s="27"/>
      <c r="B110" s="17" t="s">
        <v>118</v>
      </c>
      <c r="C110" s="73">
        <v>1463.2715000000001</v>
      </c>
    </row>
    <row r="111" spans="1:3" s="2" customFormat="1" ht="31.5" x14ac:dyDescent="0.25">
      <c r="A111" s="27"/>
      <c r="B111" s="17" t="s">
        <v>119</v>
      </c>
      <c r="C111" s="73">
        <v>508.96400000000006</v>
      </c>
    </row>
    <row r="112" spans="1:3" s="2" customFormat="1" ht="15.75" x14ac:dyDescent="0.25">
      <c r="A112" s="27"/>
      <c r="B112" s="44" t="s">
        <v>120</v>
      </c>
      <c r="C112" s="73">
        <v>14729.400000000001</v>
      </c>
    </row>
    <row r="113" spans="1:3" s="2" customFormat="1" ht="31.5" x14ac:dyDescent="0.25">
      <c r="A113" s="27"/>
      <c r="B113" s="17" t="s">
        <v>121</v>
      </c>
      <c r="C113" s="73">
        <v>2389.48</v>
      </c>
    </row>
    <row r="114" spans="1:3" s="2" customFormat="1" ht="31.5" x14ac:dyDescent="0.25">
      <c r="A114" s="27"/>
      <c r="B114" s="17" t="s">
        <v>122</v>
      </c>
      <c r="C114" s="73">
        <v>1194.74</v>
      </c>
    </row>
    <row r="115" spans="1:3" s="2" customFormat="1" ht="47.25" x14ac:dyDescent="0.25">
      <c r="A115" s="27"/>
      <c r="B115" s="17" t="s">
        <v>123</v>
      </c>
      <c r="C115" s="73">
        <v>15132</v>
      </c>
    </row>
    <row r="116" spans="1:3" s="2" customFormat="1" ht="31.5" x14ac:dyDescent="0.25">
      <c r="A116" s="27"/>
      <c r="B116" s="17" t="s">
        <v>124</v>
      </c>
      <c r="C116" s="73">
        <v>0</v>
      </c>
    </row>
    <row r="117" spans="1:3" s="2" customFormat="1" ht="15.75" x14ac:dyDescent="0.25">
      <c r="A117" s="27"/>
      <c r="B117" s="17" t="s">
        <v>125</v>
      </c>
      <c r="C117" s="73">
        <v>0</v>
      </c>
    </row>
    <row r="118" spans="1:3" s="2" customFormat="1" ht="31.5" x14ac:dyDescent="0.25">
      <c r="A118" s="27"/>
      <c r="B118" s="17" t="s">
        <v>126</v>
      </c>
      <c r="C118" s="73">
        <v>0</v>
      </c>
    </row>
    <row r="119" spans="1:3" s="2" customFormat="1" ht="21.75" customHeight="1" x14ac:dyDescent="0.25">
      <c r="A119" s="27"/>
      <c r="B119" s="17" t="s">
        <v>127</v>
      </c>
      <c r="C119" s="73">
        <v>504.34859999999998</v>
      </c>
    </row>
    <row r="120" spans="1:3" s="2" customFormat="1" ht="18.75" customHeight="1" x14ac:dyDescent="0.25">
      <c r="A120" s="27"/>
      <c r="B120" s="17" t="s">
        <v>128</v>
      </c>
      <c r="C120" s="73">
        <v>219.32999999999998</v>
      </c>
    </row>
    <row r="121" spans="1:3" s="48" customFormat="1" ht="26.25" customHeight="1" x14ac:dyDescent="0.25">
      <c r="A121" s="96"/>
      <c r="B121" s="58" t="s">
        <v>129</v>
      </c>
      <c r="C121" s="73">
        <v>14000</v>
      </c>
    </row>
    <row r="122" spans="1:3" s="2" customFormat="1" ht="16.5" thickBot="1" x14ac:dyDescent="0.3">
      <c r="A122" s="30"/>
      <c r="B122" s="45" t="s">
        <v>23</v>
      </c>
      <c r="C122" s="85">
        <v>147245.40659999999</v>
      </c>
    </row>
    <row r="123" spans="1:3" s="2" customFormat="1" ht="16.5" thickBot="1" x14ac:dyDescent="0.3">
      <c r="A123" s="14" t="s">
        <v>130</v>
      </c>
      <c r="B123" s="46" t="s">
        <v>131</v>
      </c>
      <c r="C123" s="86">
        <v>0</v>
      </c>
    </row>
    <row r="124" spans="1:3" s="2" customFormat="1" ht="16.5" thickBot="1" x14ac:dyDescent="0.3">
      <c r="A124" s="20" t="s">
        <v>132</v>
      </c>
      <c r="B124" s="47" t="s">
        <v>133</v>
      </c>
      <c r="C124" s="80">
        <v>176576.40000000002</v>
      </c>
    </row>
    <row r="125" spans="1:3" s="2" customFormat="1" ht="16.5" thickBot="1" x14ac:dyDescent="0.3">
      <c r="A125" s="59"/>
      <c r="B125" s="19" t="s">
        <v>134</v>
      </c>
      <c r="C125" s="60">
        <f>C124+C122+C70+C62+C61+C60+C59+C58+C51+C46+C43+C42+C41+C33+C25+C19+C18+C17+C16+C13</f>
        <v>1434762.1724400001</v>
      </c>
    </row>
    <row r="126" spans="1:3" s="2" customFormat="1" ht="15.75" x14ac:dyDescent="0.25">
      <c r="A126" s="87"/>
      <c r="B126" s="51" t="s">
        <v>138</v>
      </c>
      <c r="C126" s="88">
        <v>829558.88</v>
      </c>
    </row>
    <row r="127" spans="1:3" s="2" customFormat="1" ht="15.75" x14ac:dyDescent="0.25">
      <c r="A127" s="89"/>
      <c r="B127" s="52" t="s">
        <v>139</v>
      </c>
      <c r="C127" s="90">
        <v>808796.88</v>
      </c>
    </row>
    <row r="128" spans="1:3" s="2" customFormat="1" ht="15.75" x14ac:dyDescent="0.25">
      <c r="A128" s="89"/>
      <c r="B128" s="52" t="s">
        <v>140</v>
      </c>
      <c r="C128" s="91">
        <f>C129+C130+C131+C132+C133+C134+C135+C136+C137+C138+C139+C140</f>
        <v>498067.64</v>
      </c>
    </row>
    <row r="129" spans="1:3" s="2" customFormat="1" ht="15.75" x14ac:dyDescent="0.25">
      <c r="A129" s="89"/>
      <c r="B129" s="53" t="s">
        <v>141</v>
      </c>
      <c r="C129" s="92">
        <v>10765.4</v>
      </c>
    </row>
    <row r="130" spans="1:3" s="2" customFormat="1" ht="15.75" x14ac:dyDescent="0.25">
      <c r="A130" s="89"/>
      <c r="B130" s="53" t="s">
        <v>152</v>
      </c>
      <c r="C130" s="92">
        <v>284160.8</v>
      </c>
    </row>
    <row r="131" spans="1:3" s="2" customFormat="1" ht="15.75" x14ac:dyDescent="0.25">
      <c r="A131" s="89"/>
      <c r="B131" s="53" t="s">
        <v>142</v>
      </c>
      <c r="C131" s="92">
        <v>3292.6</v>
      </c>
    </row>
    <row r="132" spans="1:3" s="2" customFormat="1" ht="15.75" x14ac:dyDescent="0.25">
      <c r="A132" s="89"/>
      <c r="B132" s="53" t="s">
        <v>143</v>
      </c>
      <c r="C132" s="92">
        <v>5778.1</v>
      </c>
    </row>
    <row r="133" spans="1:3" s="2" customFormat="1" ht="15.75" x14ac:dyDescent="0.25">
      <c r="A133" s="89"/>
      <c r="B133" s="53" t="s">
        <v>144</v>
      </c>
      <c r="C133" s="92">
        <v>2469.4</v>
      </c>
    </row>
    <row r="134" spans="1:3" s="2" customFormat="1" ht="15.75" x14ac:dyDescent="0.25">
      <c r="A134" s="89"/>
      <c r="B134" s="53" t="s">
        <v>145</v>
      </c>
      <c r="C134" s="92">
        <v>4890.3999999999996</v>
      </c>
    </row>
    <row r="135" spans="1:3" s="2" customFormat="1" ht="15.75" x14ac:dyDescent="0.25">
      <c r="A135" s="89"/>
      <c r="B135" s="53" t="s">
        <v>146</v>
      </c>
      <c r="C135" s="92">
        <v>3615.4</v>
      </c>
    </row>
    <row r="136" spans="1:3" s="2" customFormat="1" ht="15.75" x14ac:dyDescent="0.25">
      <c r="A136" s="89"/>
      <c r="B136" s="53" t="s">
        <v>147</v>
      </c>
      <c r="C136" s="92">
        <v>31924.9</v>
      </c>
    </row>
    <row r="137" spans="1:3" s="2" customFormat="1" ht="15.75" x14ac:dyDescent="0.25">
      <c r="A137" s="89"/>
      <c r="B137" s="53" t="s">
        <v>148</v>
      </c>
      <c r="C137" s="92">
        <v>14622.8</v>
      </c>
    </row>
    <row r="138" spans="1:3" s="2" customFormat="1" ht="15.75" x14ac:dyDescent="0.25">
      <c r="A138" s="89"/>
      <c r="B138" s="53" t="s">
        <v>153</v>
      </c>
      <c r="C138" s="92">
        <v>19368</v>
      </c>
    </row>
    <row r="139" spans="1:3" s="2" customFormat="1" ht="15.75" x14ac:dyDescent="0.25">
      <c r="A139" s="89"/>
      <c r="B139" s="53" t="s">
        <v>154</v>
      </c>
      <c r="C139" s="92">
        <v>80901.67</v>
      </c>
    </row>
    <row r="140" spans="1:3" s="2" customFormat="1" ht="15.75" x14ac:dyDescent="0.25">
      <c r="A140" s="89"/>
      <c r="B140" s="53" t="s">
        <v>155</v>
      </c>
      <c r="C140" s="92">
        <v>36278.17</v>
      </c>
    </row>
    <row r="141" spans="1:3" s="2" customFormat="1" ht="15.75" x14ac:dyDescent="0.25">
      <c r="A141" s="89"/>
      <c r="B141" s="52" t="s">
        <v>149</v>
      </c>
      <c r="C141" s="91">
        <f>C142+C143+C144+C145+C146+C147+C148+C149+C150+C151+C152+C153</f>
        <v>420145.25999999995</v>
      </c>
    </row>
    <row r="142" spans="1:3" s="2" customFormat="1" ht="15.75" x14ac:dyDescent="0.25">
      <c r="A142" s="89"/>
      <c r="B142" s="53" t="s">
        <v>141</v>
      </c>
      <c r="C142" s="92">
        <v>9868.2800000000007</v>
      </c>
    </row>
    <row r="143" spans="1:3" s="2" customFormat="1" ht="15.75" x14ac:dyDescent="0.25">
      <c r="A143" s="89"/>
      <c r="B143" s="53" t="s">
        <v>152</v>
      </c>
      <c r="C143" s="92">
        <v>237180.02</v>
      </c>
    </row>
    <row r="144" spans="1:3" s="2" customFormat="1" ht="15.75" x14ac:dyDescent="0.25">
      <c r="A144" s="89"/>
      <c r="B144" s="53" t="s">
        <v>142</v>
      </c>
      <c r="C144" s="92">
        <v>3292.6</v>
      </c>
    </row>
    <row r="145" spans="1:3" s="2" customFormat="1" ht="15.75" x14ac:dyDescent="0.25">
      <c r="A145" s="89"/>
      <c r="B145" s="53" t="s">
        <v>143</v>
      </c>
      <c r="C145" s="92">
        <v>5778.1</v>
      </c>
    </row>
    <row r="146" spans="1:3" s="2" customFormat="1" ht="15.75" x14ac:dyDescent="0.25">
      <c r="A146" s="89"/>
      <c r="B146" s="53" t="s">
        <v>144</v>
      </c>
      <c r="C146" s="92">
        <v>2469.4</v>
      </c>
    </row>
    <row r="147" spans="1:3" s="2" customFormat="1" ht="15.75" x14ac:dyDescent="0.25">
      <c r="A147" s="89"/>
      <c r="B147" s="53" t="s">
        <v>145</v>
      </c>
      <c r="C147" s="92">
        <v>4890.3999999999996</v>
      </c>
    </row>
    <row r="148" spans="1:3" s="2" customFormat="1" ht="15.75" x14ac:dyDescent="0.25">
      <c r="A148" s="89"/>
      <c r="B148" s="53" t="s">
        <v>146</v>
      </c>
      <c r="C148" s="92">
        <v>1800.79</v>
      </c>
    </row>
    <row r="149" spans="1:3" s="2" customFormat="1" ht="15.75" x14ac:dyDescent="0.25">
      <c r="A149" s="89"/>
      <c r="B149" s="53" t="s">
        <v>147</v>
      </c>
      <c r="C149" s="92">
        <v>31924.9</v>
      </c>
    </row>
    <row r="150" spans="1:3" s="2" customFormat="1" ht="15.75" x14ac:dyDescent="0.25">
      <c r="A150" s="89"/>
      <c r="B150" s="53" t="s">
        <v>148</v>
      </c>
      <c r="C150" s="92">
        <v>12185.67</v>
      </c>
    </row>
    <row r="151" spans="1:3" s="2" customFormat="1" ht="15.75" x14ac:dyDescent="0.25">
      <c r="A151" s="89"/>
      <c r="B151" s="53" t="s">
        <v>153</v>
      </c>
      <c r="C151" s="92">
        <v>18964.5</v>
      </c>
    </row>
    <row r="152" spans="1:3" s="2" customFormat="1" ht="15.75" x14ac:dyDescent="0.25">
      <c r="A152" s="89"/>
      <c r="B152" s="53" t="s">
        <v>154</v>
      </c>
      <c r="C152" s="92">
        <v>56243.48</v>
      </c>
    </row>
    <row r="153" spans="1:3" s="2" customFormat="1" ht="15.75" x14ac:dyDescent="0.25">
      <c r="A153" s="89"/>
      <c r="B153" s="53" t="s">
        <v>155</v>
      </c>
      <c r="C153" s="92">
        <v>35547.120000000003</v>
      </c>
    </row>
    <row r="154" spans="1:3" s="2" customFormat="1" ht="15.75" x14ac:dyDescent="0.25">
      <c r="A154" s="89"/>
      <c r="B154" s="52" t="s">
        <v>150</v>
      </c>
      <c r="C154" s="91">
        <f>C127+C141-C125</f>
        <v>-205820.03244000021</v>
      </c>
    </row>
    <row r="155" spans="1:3" s="2" customFormat="1" ht="16.5" thickBot="1" x14ac:dyDescent="0.3">
      <c r="A155" s="93"/>
      <c r="B155" s="94" t="s">
        <v>151</v>
      </c>
      <c r="C155" s="95">
        <f>C154+C5</f>
        <v>894232.85870666686</v>
      </c>
    </row>
    <row r="156" spans="1:3" s="2" customFormat="1" ht="15.75" x14ac:dyDescent="0.25">
      <c r="C156" s="48"/>
    </row>
    <row r="157" spans="1:3" s="2" customFormat="1" ht="15.75" x14ac:dyDescent="0.25">
      <c r="C157" s="48"/>
    </row>
    <row r="158" spans="1:3" s="2" customFormat="1" ht="15.75" x14ac:dyDescent="0.25">
      <c r="C158" s="48"/>
    </row>
    <row r="159" spans="1:3" s="2" customFormat="1" ht="15.75" x14ac:dyDescent="0.25">
      <c r="C159" s="48"/>
    </row>
  </sheetData>
  <mergeCells count="3">
    <mergeCell ref="A1:C1"/>
    <mergeCell ref="A2:C2"/>
    <mergeCell ref="A3:C3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</dc:creator>
  <cp:lastModifiedBy>BAE</cp:lastModifiedBy>
  <dcterms:created xsi:type="dcterms:W3CDTF">2026-01-12T08:41:07Z</dcterms:created>
  <dcterms:modified xsi:type="dcterms:W3CDTF">2026-01-21T02:49:08Z</dcterms:modified>
</cp:coreProperties>
</file>